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rlandolf\Desktop\"/>
    </mc:Choice>
  </mc:AlternateContent>
  <xr:revisionPtr revIDLastSave="0" documentId="8_{44D1B5A1-D03E-45AA-800A-72E1E6EC60CE}" xr6:coauthVersionLast="47" xr6:coauthVersionMax="47" xr10:uidLastSave="{00000000-0000-0000-0000-000000000000}"/>
  <bookViews>
    <workbookView xWindow="-110" yWindow="-110" windowWidth="25820" windowHeight="15500" xr2:uid="{2F5602B5-6C76-4EA9-851A-915A3C123048}"/>
  </bookViews>
  <sheets>
    <sheet name="AEPA" sheetId="1" r:id="rId1"/>
  </sheets>
  <externalReferences>
    <externalReference r:id="rId2"/>
  </externalReferences>
  <definedNames>
    <definedName name="CurrencyCode">#REF!</definedName>
    <definedName name="CurrencyCodes">#REF!</definedName>
    <definedName name="ExchangeRates">#REF!</definedName>
    <definedName name="ExchRate">#REF!</definedName>
    <definedName name="l__engineering">#REF!</definedName>
    <definedName name="l_ABBGroupInternalFees">#REF!</definedName>
    <definedName name="l_calculatedInterestCosts">#REF!</definedName>
    <definedName name="l_commissionPayable">#REF!</definedName>
    <definedName name="l_contingencies">#REF!</definedName>
    <definedName name="l_costRecov">#REF!</definedName>
    <definedName name="l_directLabourInstallationCommissioning">#REF!</definedName>
    <definedName name="l_directLabourManuf">#REF!</definedName>
    <definedName name="l_externalSupply">#REF!</definedName>
    <definedName name="l_freightInsuranceCustomDuties">#REF!</definedName>
    <definedName name="l_generalandAdministrationCosts">#REF!</definedName>
    <definedName name="l_generalInflationandEscalation">#REF!</definedName>
    <definedName name="l_internalSupply">#REF!</definedName>
    <definedName name="l_manufacturingOverhead">#REF!</definedName>
    <definedName name="l_materialonSiteOtherExpenses">#REF!</definedName>
    <definedName name="l_materialsCommodities">#REF!</definedName>
    <definedName name="l_negotiationMargin">#REF!</definedName>
    <definedName name="l_non_orderRelatedResearchandDevelopment">#REF!</definedName>
    <definedName name="l_otherCosts">#REF!</definedName>
    <definedName name="l_price">#REF!</definedName>
    <definedName name="l_projectManagement">#REF!</definedName>
    <definedName name="l_riskProv">#REF!</definedName>
    <definedName name="l_salesCosts">#REF!</definedName>
    <definedName name="l_salesPriceEscalation">#REF!</definedName>
    <definedName name="l_salesTaxorVAT">#REF!</definedName>
    <definedName name="l_siteManagementandLocalOfficeCost">#REF!</definedName>
    <definedName name="l_specialFinancing">#REF!</definedName>
    <definedName name="l_subcontractedServices">#REF!</definedName>
    <definedName name="l_tenderingUnit">#REF!</definedName>
    <definedName name="l_warrantyProv">#REF!</definedName>
    <definedName name="Opportunity_SubCategory">#REF!</definedName>
    <definedName name="_xlnm.Print_Area" localSheetId="0">AEPA!$A$1:$L$87</definedName>
    <definedName name="_xlnm.Print_Titles" localSheetId="0">AEPA!$3:$4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M5" i="1"/>
  <c r="O5" i="1" s="1"/>
  <c r="N5" i="1"/>
  <c r="I6" i="1"/>
  <c r="M6" i="1"/>
  <c r="N6" i="1"/>
  <c r="O6" i="1"/>
  <c r="I7" i="1"/>
  <c r="M7" i="1"/>
  <c r="O7" i="1" s="1"/>
  <c r="N7" i="1"/>
  <c r="I8" i="1"/>
  <c r="M8" i="1"/>
  <c r="N8" i="1"/>
  <c r="O8" i="1"/>
  <c r="I9" i="1"/>
  <c r="M9" i="1"/>
  <c r="O9" i="1" s="1"/>
  <c r="N9" i="1"/>
  <c r="I10" i="1"/>
  <c r="M10" i="1"/>
  <c r="N10" i="1"/>
  <c r="O10" i="1"/>
  <c r="I11" i="1"/>
  <c r="M11" i="1"/>
  <c r="O11" i="1" s="1"/>
  <c r="N11" i="1"/>
  <c r="I12" i="1"/>
  <c r="M12" i="1"/>
  <c r="N12" i="1"/>
  <c r="O12" i="1"/>
  <c r="I13" i="1"/>
  <c r="M13" i="1"/>
  <c r="O13" i="1" s="1"/>
  <c r="N13" i="1"/>
  <c r="I14" i="1"/>
  <c r="M14" i="1"/>
  <c r="N14" i="1"/>
  <c r="O14" i="1"/>
  <c r="I15" i="1"/>
  <c r="M15" i="1"/>
  <c r="O15" i="1" s="1"/>
  <c r="N15" i="1"/>
  <c r="I16" i="1"/>
  <c r="M16" i="1"/>
  <c r="N16" i="1"/>
  <c r="O16" i="1"/>
  <c r="I17" i="1"/>
  <c r="M17" i="1"/>
  <c r="O17" i="1" s="1"/>
  <c r="N17" i="1"/>
  <c r="I18" i="1"/>
  <c r="M18" i="1"/>
  <c r="N18" i="1"/>
  <c r="O18" i="1"/>
  <c r="I19" i="1"/>
  <c r="M19" i="1"/>
  <c r="O19" i="1" s="1"/>
  <c r="N19" i="1"/>
  <c r="I20" i="1"/>
  <c r="M20" i="1"/>
  <c r="N20" i="1"/>
  <c r="O20" i="1"/>
  <c r="I21" i="1"/>
  <c r="M21" i="1"/>
  <c r="O21" i="1" s="1"/>
  <c r="N21" i="1"/>
  <c r="I22" i="1"/>
  <c r="M22" i="1"/>
  <c r="N22" i="1"/>
  <c r="O22" i="1"/>
  <c r="I23" i="1"/>
  <c r="M23" i="1"/>
  <c r="O23" i="1" s="1"/>
  <c r="N23" i="1"/>
  <c r="I24" i="1"/>
  <c r="M24" i="1"/>
  <c r="N24" i="1"/>
  <c r="O24" i="1"/>
  <c r="I25" i="1"/>
  <c r="M25" i="1"/>
  <c r="O25" i="1" s="1"/>
  <c r="N25" i="1"/>
  <c r="I26" i="1"/>
  <c r="M26" i="1"/>
  <c r="N26" i="1"/>
  <c r="O26" i="1"/>
  <c r="I27" i="1"/>
  <c r="M27" i="1"/>
  <c r="O27" i="1" s="1"/>
  <c r="N27" i="1"/>
  <c r="I28" i="1"/>
  <c r="M28" i="1"/>
  <c r="N28" i="1"/>
  <c r="O28" i="1"/>
  <c r="I29" i="1"/>
  <c r="M29" i="1"/>
  <c r="O29" i="1" s="1"/>
  <c r="N29" i="1"/>
  <c r="I30" i="1"/>
  <c r="M30" i="1"/>
  <c r="N30" i="1"/>
  <c r="O30" i="1"/>
  <c r="I31" i="1"/>
  <c r="M31" i="1"/>
  <c r="O31" i="1" s="1"/>
  <c r="N31" i="1"/>
  <c r="I32" i="1"/>
  <c r="M32" i="1"/>
  <c r="N32" i="1"/>
  <c r="O32" i="1"/>
  <c r="I33" i="1"/>
  <c r="M33" i="1"/>
  <c r="O33" i="1" s="1"/>
  <c r="N33" i="1"/>
  <c r="I34" i="1"/>
  <c r="M34" i="1"/>
  <c r="N34" i="1"/>
  <c r="O34" i="1"/>
  <c r="I35" i="1"/>
  <c r="M35" i="1"/>
  <c r="O35" i="1" s="1"/>
  <c r="N35" i="1"/>
  <c r="I36" i="1"/>
  <c r="M36" i="1"/>
  <c r="N36" i="1"/>
  <c r="O36" i="1"/>
  <c r="I37" i="1"/>
  <c r="M37" i="1"/>
  <c r="O37" i="1" s="1"/>
  <c r="N37" i="1"/>
  <c r="I38" i="1"/>
  <c r="M38" i="1"/>
  <c r="N38" i="1"/>
  <c r="O38" i="1"/>
  <c r="I39" i="1"/>
  <c r="M39" i="1"/>
  <c r="O39" i="1" s="1"/>
  <c r="N39" i="1"/>
  <c r="I40" i="1"/>
  <c r="M40" i="1"/>
  <c r="N40" i="1"/>
  <c r="O40" i="1"/>
  <c r="I41" i="1"/>
  <c r="M41" i="1"/>
  <c r="O41" i="1" s="1"/>
  <c r="N41" i="1"/>
  <c r="I42" i="1"/>
  <c r="M42" i="1"/>
  <c r="N42" i="1"/>
  <c r="O42" i="1"/>
  <c r="I43" i="1"/>
  <c r="M43" i="1"/>
  <c r="O43" i="1" s="1"/>
  <c r="N43" i="1"/>
  <c r="I44" i="1"/>
  <c r="M44" i="1"/>
  <c r="N44" i="1"/>
  <c r="O44" i="1"/>
  <c r="I45" i="1"/>
  <c r="M45" i="1"/>
  <c r="O45" i="1" s="1"/>
  <c r="N45" i="1"/>
  <c r="I46" i="1"/>
  <c r="M46" i="1"/>
  <c r="N46" i="1"/>
  <c r="O46" i="1"/>
  <c r="I47" i="1"/>
  <c r="M47" i="1"/>
  <c r="O47" i="1" s="1"/>
  <c r="N47" i="1"/>
  <c r="I48" i="1"/>
  <c r="M48" i="1"/>
  <c r="N48" i="1"/>
  <c r="O48" i="1"/>
  <c r="I49" i="1"/>
  <c r="M49" i="1"/>
  <c r="O49" i="1" s="1"/>
  <c r="N49" i="1"/>
  <c r="I50" i="1"/>
  <c r="M50" i="1"/>
  <c r="N50" i="1"/>
  <c r="O50" i="1"/>
  <c r="I51" i="1"/>
  <c r="M51" i="1"/>
  <c r="O51" i="1" s="1"/>
  <c r="N51" i="1"/>
  <c r="I52" i="1"/>
  <c r="M52" i="1"/>
  <c r="N52" i="1"/>
  <c r="O52" i="1"/>
  <c r="I53" i="1"/>
  <c r="M53" i="1"/>
  <c r="O53" i="1" s="1"/>
  <c r="N53" i="1"/>
  <c r="I54" i="1"/>
  <c r="M54" i="1"/>
  <c r="O54" i="1" s="1"/>
  <c r="N54" i="1"/>
  <c r="I55" i="1"/>
  <c r="M55" i="1"/>
  <c r="O55" i="1" s="1"/>
  <c r="N55" i="1"/>
  <c r="I56" i="1"/>
  <c r="M56" i="1"/>
  <c r="O56" i="1" s="1"/>
  <c r="N56" i="1"/>
  <c r="I57" i="1"/>
  <c r="M57" i="1"/>
  <c r="O57" i="1" s="1"/>
  <c r="N57" i="1"/>
  <c r="I58" i="1"/>
  <c r="M58" i="1"/>
  <c r="O58" i="1" s="1"/>
  <c r="N58" i="1"/>
  <c r="I59" i="1"/>
  <c r="M59" i="1"/>
  <c r="O59" i="1" s="1"/>
  <c r="N59" i="1"/>
  <c r="I60" i="1"/>
  <c r="M60" i="1"/>
  <c r="O60" i="1" s="1"/>
  <c r="N60" i="1"/>
  <c r="I61" i="1"/>
  <c r="M61" i="1"/>
  <c r="O61" i="1" s="1"/>
  <c r="N61" i="1"/>
  <c r="I62" i="1"/>
  <c r="M62" i="1"/>
  <c r="O62" i="1" s="1"/>
  <c r="N62" i="1"/>
  <c r="I63" i="1"/>
  <c r="M63" i="1"/>
  <c r="O63" i="1" s="1"/>
  <c r="N63" i="1"/>
  <c r="I64" i="1"/>
  <c r="M64" i="1"/>
  <c r="O64" i="1" s="1"/>
  <c r="N64" i="1"/>
  <c r="I65" i="1"/>
  <c r="M65" i="1"/>
  <c r="O65" i="1" s="1"/>
  <c r="N65" i="1"/>
  <c r="I66" i="1"/>
  <c r="M66" i="1"/>
  <c r="O66" i="1" s="1"/>
  <c r="N66" i="1"/>
  <c r="I67" i="1"/>
  <c r="M67" i="1"/>
  <c r="O67" i="1" s="1"/>
  <c r="N67" i="1"/>
  <c r="I68" i="1"/>
  <c r="M68" i="1"/>
  <c r="O68" i="1" s="1"/>
  <c r="N68" i="1"/>
  <c r="I69" i="1"/>
  <c r="M69" i="1"/>
  <c r="O69" i="1" s="1"/>
  <c r="N69" i="1"/>
  <c r="I70" i="1"/>
  <c r="M70" i="1"/>
  <c r="O70" i="1" s="1"/>
  <c r="N70" i="1"/>
  <c r="I71" i="1"/>
  <c r="M71" i="1"/>
  <c r="O71" i="1" s="1"/>
  <c r="N71" i="1"/>
  <c r="I72" i="1"/>
  <c r="M72" i="1"/>
  <c r="O72" i="1" s="1"/>
  <c r="N72" i="1"/>
  <c r="I73" i="1"/>
  <c r="M73" i="1"/>
  <c r="O73" i="1" s="1"/>
  <c r="N73" i="1"/>
  <c r="I74" i="1"/>
  <c r="M74" i="1"/>
  <c r="O74" i="1" s="1"/>
  <c r="N74" i="1"/>
  <c r="I75" i="1"/>
  <c r="M75" i="1"/>
  <c r="O75" i="1" s="1"/>
  <c r="N75" i="1"/>
  <c r="I76" i="1"/>
  <c r="M76" i="1"/>
  <c r="O76" i="1" s="1"/>
  <c r="N76" i="1"/>
  <c r="I77" i="1"/>
  <c r="M77" i="1"/>
  <c r="O77" i="1" s="1"/>
  <c r="N77" i="1"/>
  <c r="I78" i="1"/>
  <c r="M78" i="1"/>
  <c r="O78" i="1" s="1"/>
  <c r="N78" i="1"/>
  <c r="I79" i="1"/>
  <c r="M79" i="1"/>
  <c r="O79" i="1" s="1"/>
  <c r="N79" i="1"/>
  <c r="I80" i="1"/>
  <c r="M80" i="1"/>
  <c r="O80" i="1" s="1"/>
  <c r="N80" i="1"/>
  <c r="I81" i="1"/>
  <c r="M81" i="1"/>
  <c r="O81" i="1" s="1"/>
  <c r="N81" i="1"/>
  <c r="I82" i="1"/>
  <c r="M82" i="1"/>
  <c r="O82" i="1" s="1"/>
  <c r="N82" i="1"/>
  <c r="I83" i="1"/>
  <c r="M83" i="1"/>
  <c r="O83" i="1" s="1"/>
  <c r="N83" i="1"/>
  <c r="I84" i="1"/>
  <c r="M84" i="1"/>
  <c r="O84" i="1" s="1"/>
  <c r="N84" i="1"/>
  <c r="I85" i="1"/>
  <c r="M85" i="1"/>
  <c r="O85" i="1" s="1"/>
  <c r="N85" i="1"/>
  <c r="I86" i="1"/>
  <c r="M86" i="1"/>
  <c r="O86" i="1" s="1"/>
  <c r="N86" i="1"/>
  <c r="I87" i="1"/>
  <c r="M87" i="1"/>
  <c r="O87" i="1" s="1"/>
  <c r="N87" i="1"/>
  <c r="I88" i="1"/>
  <c r="M88" i="1"/>
  <c r="O88" i="1" s="1"/>
  <c r="N88" i="1"/>
  <c r="I89" i="1"/>
  <c r="M89" i="1"/>
  <c r="O89" i="1" s="1"/>
  <c r="N89" i="1"/>
  <c r="I90" i="1"/>
  <c r="M90" i="1"/>
  <c r="O90" i="1" s="1"/>
  <c r="N90" i="1"/>
  <c r="I91" i="1"/>
  <c r="M91" i="1"/>
  <c r="O91" i="1" s="1"/>
  <c r="N91" i="1"/>
  <c r="I92" i="1"/>
  <c r="M92" i="1"/>
  <c r="N92" i="1"/>
  <c r="I93" i="1"/>
  <c r="M93" i="1"/>
  <c r="O93" i="1" s="1"/>
  <c r="N93" i="1"/>
  <c r="I94" i="1"/>
  <c r="M94" i="1"/>
  <c r="N94" i="1"/>
  <c r="I95" i="1"/>
  <c r="M95" i="1"/>
  <c r="O95" i="1" s="1"/>
  <c r="N95" i="1"/>
  <c r="M96" i="1"/>
  <c r="N96" i="1"/>
  <c r="O96" i="1"/>
  <c r="I97" i="1"/>
  <c r="M97" i="1"/>
  <c r="N97" i="1"/>
  <c r="O97" i="1"/>
  <c r="I98" i="1"/>
  <c r="M98" i="1"/>
  <c r="N98" i="1"/>
  <c r="O98" i="1"/>
  <c r="I99" i="1"/>
  <c r="M99" i="1"/>
  <c r="N99" i="1"/>
  <c r="O99" i="1"/>
  <c r="I100" i="1"/>
  <c r="M100" i="1"/>
  <c r="N100" i="1"/>
  <c r="O100" i="1"/>
  <c r="M101" i="1"/>
  <c r="N101" i="1"/>
  <c r="O101" i="1"/>
  <c r="M102" i="1"/>
  <c r="O102" i="1" s="1"/>
  <c r="N102" i="1"/>
  <c r="M103" i="1"/>
  <c r="N103" i="1"/>
  <c r="I104" i="1"/>
  <c r="M104" i="1"/>
  <c r="O104" i="1" s="1"/>
  <c r="N104" i="1"/>
  <c r="M105" i="1"/>
  <c r="N105" i="1"/>
  <c r="O105" i="1"/>
  <c r="M106" i="1"/>
  <c r="N106" i="1"/>
  <c r="O106" i="1"/>
  <c r="M107" i="1"/>
  <c r="O107" i="1" s="1"/>
  <c r="N107" i="1"/>
  <c r="I108" i="1"/>
  <c r="M108" i="1"/>
  <c r="O108" i="1" s="1"/>
  <c r="N108" i="1"/>
  <c r="M109" i="1"/>
  <c r="N109" i="1"/>
  <c r="M110" i="1"/>
  <c r="N110" i="1"/>
  <c r="O110" i="1"/>
  <c r="I111" i="1"/>
  <c r="M111" i="1"/>
  <c r="N111" i="1"/>
  <c r="O111" i="1"/>
  <c r="I112" i="1"/>
  <c r="M112" i="1"/>
  <c r="N112" i="1"/>
  <c r="O112" i="1"/>
  <c r="M113" i="1"/>
  <c r="N113" i="1"/>
  <c r="O113" i="1"/>
  <c r="I114" i="1"/>
  <c r="M114" i="1"/>
  <c r="N114" i="1"/>
  <c r="O114" i="1"/>
  <c r="M115" i="1"/>
  <c r="O115" i="1" s="1"/>
  <c r="N115" i="1"/>
  <c r="M116" i="1"/>
  <c r="O116" i="1" s="1"/>
  <c r="N116" i="1"/>
  <c r="I117" i="1"/>
  <c r="M117" i="1"/>
  <c r="O117" i="1" s="1"/>
  <c r="N117" i="1"/>
  <c r="M118" i="1"/>
  <c r="N118" i="1"/>
  <c r="O118" i="1"/>
  <c r="M119" i="1"/>
  <c r="N119" i="1"/>
  <c r="O119" i="1"/>
  <c r="I120" i="1"/>
  <c r="M120" i="1"/>
  <c r="N120" i="1"/>
  <c r="O120" i="1"/>
  <c r="I121" i="1"/>
  <c r="M121" i="1"/>
  <c r="N121" i="1"/>
  <c r="O121" i="1"/>
  <c r="I122" i="1"/>
  <c r="M122" i="1"/>
  <c r="N122" i="1"/>
  <c r="O122" i="1"/>
  <c r="I123" i="1"/>
  <c r="M123" i="1"/>
  <c r="N123" i="1"/>
  <c r="O123" i="1"/>
  <c r="M124" i="1"/>
  <c r="O124" i="1" s="1"/>
  <c r="N124" i="1"/>
  <c r="M125" i="1"/>
  <c r="N125" i="1"/>
  <c r="M126" i="1"/>
  <c r="N126" i="1"/>
  <c r="O126" i="1" s="1"/>
  <c r="M127" i="1"/>
  <c r="N127" i="1"/>
  <c r="O127" i="1"/>
  <c r="M128" i="1"/>
  <c r="O128" i="1" s="1"/>
  <c r="N128" i="1"/>
  <c r="M129" i="1"/>
  <c r="N129" i="1"/>
  <c r="M130" i="1"/>
  <c r="N130" i="1"/>
  <c r="O130" i="1"/>
  <c r="M131" i="1"/>
  <c r="N131" i="1"/>
  <c r="O131" i="1"/>
  <c r="M132" i="1"/>
  <c r="O132" i="1" s="1"/>
  <c r="N132" i="1"/>
  <c r="M133" i="1"/>
  <c r="O133" i="1" s="1"/>
  <c r="N133" i="1"/>
  <c r="M134" i="1"/>
  <c r="N134" i="1"/>
  <c r="O134" i="1"/>
  <c r="M135" i="1"/>
  <c r="N135" i="1"/>
  <c r="O135" i="1"/>
  <c r="M136" i="1"/>
  <c r="O136" i="1" s="1"/>
  <c r="N136" i="1"/>
  <c r="M137" i="1"/>
  <c r="O137" i="1" s="1"/>
  <c r="N137" i="1"/>
  <c r="M138" i="1"/>
  <c r="N138" i="1"/>
  <c r="O138" i="1"/>
  <c r="M139" i="1"/>
  <c r="N139" i="1"/>
  <c r="O139" i="1"/>
  <c r="M140" i="1"/>
  <c r="O140" i="1" s="1"/>
  <c r="N140" i="1"/>
  <c r="M141" i="1"/>
  <c r="N141" i="1"/>
  <c r="M142" i="1"/>
  <c r="N142" i="1"/>
  <c r="O142" i="1" s="1"/>
  <c r="M143" i="1"/>
  <c r="N143" i="1"/>
  <c r="O143" i="1"/>
  <c r="M144" i="1"/>
  <c r="O144" i="1" s="1"/>
  <c r="N144" i="1"/>
  <c r="M145" i="1"/>
  <c r="N145" i="1"/>
  <c r="M146" i="1"/>
  <c r="N146" i="1"/>
  <c r="O146" i="1"/>
  <c r="M147" i="1"/>
  <c r="N147" i="1"/>
  <c r="O147" i="1"/>
  <c r="M148" i="1"/>
  <c r="O148" i="1" s="1"/>
  <c r="N148" i="1"/>
  <c r="M149" i="1"/>
  <c r="O149" i="1" s="1"/>
  <c r="N149" i="1"/>
  <c r="M150" i="1"/>
  <c r="N150" i="1"/>
  <c r="O150" i="1"/>
  <c r="M151" i="1"/>
  <c r="N151" i="1"/>
  <c r="O151" i="1"/>
  <c r="M152" i="1"/>
  <c r="O152" i="1" s="1"/>
  <c r="N152" i="1"/>
  <c r="M153" i="1"/>
  <c r="O153" i="1" s="1"/>
  <c r="N153" i="1"/>
  <c r="M154" i="1"/>
  <c r="N154" i="1"/>
  <c r="O154" i="1" s="1"/>
  <c r="M155" i="1"/>
  <c r="N155" i="1"/>
  <c r="O155" i="1"/>
  <c r="M156" i="1"/>
  <c r="O156" i="1" s="1"/>
  <c r="N156" i="1"/>
  <c r="M157" i="1"/>
  <c r="N157" i="1"/>
  <c r="M158" i="1"/>
  <c r="N158" i="1"/>
  <c r="O158" i="1" s="1"/>
  <c r="M159" i="1"/>
  <c r="O159" i="1" s="1"/>
  <c r="N159" i="1"/>
  <c r="M160" i="1"/>
  <c r="O160" i="1" s="1"/>
  <c r="N160" i="1"/>
  <c r="M161" i="1"/>
  <c r="N161" i="1"/>
  <c r="O161" i="1" s="1"/>
  <c r="M162" i="1"/>
  <c r="N162" i="1"/>
  <c r="O162" i="1" s="1"/>
  <c r="M163" i="1"/>
  <c r="N163" i="1"/>
  <c r="O163" i="1"/>
  <c r="M164" i="1"/>
  <c r="O164" i="1" s="1"/>
  <c r="N164" i="1"/>
  <c r="M165" i="1"/>
  <c r="N165" i="1"/>
  <c r="M166" i="1"/>
  <c r="N166" i="1"/>
  <c r="O166" i="1"/>
  <c r="M167" i="1"/>
  <c r="N167" i="1"/>
  <c r="O167" i="1"/>
  <c r="M168" i="1"/>
  <c r="O168" i="1" s="1"/>
  <c r="N168" i="1"/>
  <c r="M169" i="1"/>
  <c r="N169" i="1"/>
  <c r="O169" i="1"/>
  <c r="M170" i="1"/>
  <c r="N170" i="1"/>
  <c r="O170" i="1" s="1"/>
  <c r="M171" i="1"/>
  <c r="N171" i="1"/>
  <c r="O171" i="1"/>
  <c r="M172" i="1"/>
  <c r="N172" i="1"/>
  <c r="M173" i="1"/>
  <c r="N173" i="1"/>
  <c r="M174" i="1"/>
  <c r="N174" i="1"/>
  <c r="O174" i="1"/>
  <c r="M175" i="1"/>
  <c r="N175" i="1"/>
  <c r="O175" i="1"/>
  <c r="M176" i="1"/>
  <c r="O176" i="1" s="1"/>
  <c r="N176" i="1"/>
  <c r="M177" i="1"/>
  <c r="O177" i="1" s="1"/>
  <c r="N177" i="1"/>
  <c r="M178" i="1"/>
  <c r="N178" i="1"/>
  <c r="O178" i="1"/>
  <c r="M179" i="1"/>
  <c r="N179" i="1"/>
  <c r="O179" i="1"/>
  <c r="M180" i="1"/>
  <c r="N180" i="1"/>
  <c r="M181" i="1"/>
  <c r="N181" i="1"/>
  <c r="M182" i="1"/>
  <c r="N182" i="1"/>
  <c r="O182" i="1"/>
  <c r="M183" i="1"/>
  <c r="O183" i="1" s="1"/>
  <c r="N183" i="1"/>
  <c r="M184" i="1"/>
  <c r="O184" i="1" s="1"/>
  <c r="N184" i="1"/>
  <c r="M185" i="1"/>
  <c r="N185" i="1"/>
  <c r="O185" i="1"/>
  <c r="M186" i="1"/>
  <c r="N186" i="1"/>
  <c r="O186" i="1"/>
  <c r="M187" i="1"/>
  <c r="N187" i="1"/>
  <c r="O187" i="1"/>
  <c r="M188" i="1"/>
  <c r="N188" i="1"/>
  <c r="M189" i="1"/>
  <c r="O189" i="1" s="1"/>
  <c r="N189" i="1"/>
  <c r="M190" i="1"/>
  <c r="N190" i="1"/>
  <c r="O190" i="1"/>
  <c r="M191" i="1"/>
  <c r="N191" i="1"/>
  <c r="O191" i="1"/>
  <c r="M192" i="1"/>
  <c r="O192" i="1" s="1"/>
  <c r="N192" i="1"/>
  <c r="M193" i="1"/>
  <c r="O193" i="1" s="1"/>
  <c r="N193" i="1"/>
  <c r="M194" i="1"/>
  <c r="N194" i="1"/>
  <c r="O194" i="1"/>
  <c r="M195" i="1"/>
  <c r="N195" i="1"/>
  <c r="O195" i="1"/>
  <c r="M196" i="1"/>
  <c r="N196" i="1"/>
  <c r="M197" i="1"/>
  <c r="O197" i="1" s="1"/>
  <c r="N197" i="1"/>
  <c r="M198" i="1"/>
  <c r="N198" i="1"/>
  <c r="O198" i="1" s="1"/>
  <c r="M199" i="1"/>
  <c r="O199" i="1" s="1"/>
  <c r="N199" i="1"/>
  <c r="M200" i="1"/>
  <c r="O200" i="1" s="1"/>
  <c r="N200" i="1"/>
  <c r="M201" i="1"/>
  <c r="O201" i="1" s="1"/>
  <c r="N201" i="1"/>
  <c r="M202" i="1"/>
  <c r="N202" i="1"/>
  <c r="O202" i="1"/>
  <c r="M203" i="1"/>
  <c r="N203" i="1"/>
  <c r="O203" i="1"/>
  <c r="M204" i="1"/>
  <c r="O204" i="1" s="1"/>
  <c r="N204" i="1"/>
  <c r="M205" i="1"/>
  <c r="O205" i="1" s="1"/>
  <c r="N205" i="1"/>
  <c r="M206" i="1"/>
  <c r="N206" i="1"/>
  <c r="O206" i="1" s="1"/>
  <c r="M207" i="1"/>
  <c r="O207" i="1" s="1"/>
  <c r="N207" i="1"/>
  <c r="M208" i="1"/>
  <c r="O208" i="1" s="1"/>
  <c r="N208" i="1"/>
  <c r="M209" i="1"/>
  <c r="N209" i="1"/>
  <c r="M210" i="1"/>
  <c r="N210" i="1"/>
  <c r="O210" i="1" s="1"/>
  <c r="M211" i="1"/>
  <c r="N211" i="1"/>
  <c r="O211" i="1"/>
  <c r="M212" i="1"/>
  <c r="O212" i="1" s="1"/>
  <c r="N212" i="1"/>
  <c r="M213" i="1"/>
  <c r="O213" i="1" s="1"/>
  <c r="N213" i="1"/>
  <c r="M214" i="1"/>
  <c r="N214" i="1"/>
  <c r="O214" i="1" s="1"/>
  <c r="M215" i="1"/>
  <c r="O215" i="1" s="1"/>
  <c r="N215" i="1"/>
  <c r="M216" i="1"/>
  <c r="O216" i="1" s="1"/>
  <c r="N216" i="1"/>
  <c r="M217" i="1"/>
  <c r="O217" i="1" s="1"/>
  <c r="N217" i="1"/>
  <c r="M218" i="1"/>
  <c r="N218" i="1"/>
  <c r="O218" i="1" s="1"/>
  <c r="M219" i="1"/>
  <c r="N219" i="1"/>
  <c r="O219" i="1"/>
  <c r="M220" i="1"/>
  <c r="O220" i="1" s="1"/>
  <c r="N220" i="1"/>
  <c r="M221" i="1"/>
  <c r="N221" i="1"/>
  <c r="M222" i="1"/>
  <c r="N222" i="1"/>
  <c r="O222" i="1" s="1"/>
  <c r="M223" i="1"/>
  <c r="O223" i="1" s="1"/>
  <c r="N223" i="1"/>
  <c r="M224" i="1"/>
  <c r="O224" i="1" s="1"/>
  <c r="N224" i="1"/>
  <c r="M225" i="1"/>
  <c r="N225" i="1"/>
  <c r="O225" i="1" s="1"/>
  <c r="M226" i="1"/>
  <c r="N226" i="1"/>
  <c r="O226" i="1" s="1"/>
  <c r="M227" i="1"/>
  <c r="N227" i="1"/>
  <c r="O227" i="1"/>
  <c r="M228" i="1"/>
  <c r="O228" i="1" s="1"/>
  <c r="N228" i="1"/>
  <c r="M229" i="1"/>
  <c r="N229" i="1"/>
  <c r="M230" i="1"/>
  <c r="N230" i="1"/>
  <c r="O230" i="1"/>
  <c r="M231" i="1"/>
  <c r="N231" i="1"/>
  <c r="O231" i="1"/>
  <c r="M232" i="1"/>
  <c r="O232" i="1" s="1"/>
  <c r="N232" i="1"/>
  <c r="M233" i="1"/>
  <c r="N233" i="1"/>
  <c r="O233" i="1"/>
  <c r="M234" i="1"/>
  <c r="N234" i="1"/>
  <c r="O234" i="1" s="1"/>
  <c r="M235" i="1"/>
  <c r="N235" i="1"/>
  <c r="O235" i="1"/>
  <c r="M236" i="1"/>
  <c r="N236" i="1"/>
  <c r="M237" i="1"/>
  <c r="N237" i="1"/>
  <c r="M238" i="1"/>
  <c r="N238" i="1"/>
  <c r="O238" i="1"/>
  <c r="M239" i="1"/>
  <c r="N239" i="1"/>
  <c r="O239" i="1"/>
  <c r="M240" i="1"/>
  <c r="O240" i="1" s="1"/>
  <c r="N240" i="1"/>
  <c r="M241" i="1"/>
  <c r="O241" i="1" s="1"/>
  <c r="N241" i="1"/>
  <c r="M242" i="1"/>
  <c r="N242" i="1"/>
  <c r="O242" i="1"/>
  <c r="M243" i="1"/>
  <c r="N243" i="1"/>
  <c r="O243" i="1"/>
  <c r="M244" i="1"/>
  <c r="N244" i="1"/>
  <c r="M245" i="1"/>
  <c r="N245" i="1"/>
  <c r="M246" i="1"/>
  <c r="N246" i="1"/>
  <c r="O246" i="1"/>
  <c r="M247" i="1"/>
  <c r="O247" i="1" s="1"/>
  <c r="N247" i="1"/>
  <c r="M248" i="1"/>
  <c r="O248" i="1" s="1"/>
  <c r="N248" i="1"/>
  <c r="M249" i="1"/>
  <c r="N249" i="1"/>
  <c r="O249" i="1"/>
  <c r="M250" i="1"/>
  <c r="N250" i="1"/>
  <c r="O250" i="1"/>
  <c r="M251" i="1"/>
  <c r="N251" i="1"/>
  <c r="O251" i="1"/>
  <c r="M252" i="1"/>
  <c r="N252" i="1"/>
  <c r="M253" i="1"/>
  <c r="O253" i="1" s="1"/>
  <c r="N253" i="1"/>
  <c r="M254" i="1"/>
  <c r="N254" i="1"/>
  <c r="O254" i="1"/>
  <c r="M255" i="1"/>
  <c r="N255" i="1"/>
  <c r="O255" i="1"/>
  <c r="M256" i="1"/>
  <c r="O256" i="1" s="1"/>
  <c r="N256" i="1"/>
  <c r="M257" i="1"/>
  <c r="O257" i="1" s="1"/>
  <c r="N257" i="1"/>
  <c r="M258" i="1"/>
  <c r="N258" i="1"/>
  <c r="O258" i="1"/>
  <c r="M259" i="1"/>
  <c r="N259" i="1"/>
  <c r="O259" i="1"/>
  <c r="M260" i="1"/>
  <c r="N260" i="1"/>
  <c r="M261" i="1"/>
  <c r="O261" i="1" s="1"/>
  <c r="N261" i="1"/>
  <c r="M262" i="1"/>
  <c r="N262" i="1"/>
  <c r="O262" i="1" s="1"/>
  <c r="M263" i="1"/>
  <c r="O263" i="1" s="1"/>
  <c r="N263" i="1"/>
  <c r="M264" i="1"/>
  <c r="O264" i="1" s="1"/>
  <c r="N264" i="1"/>
  <c r="M265" i="1"/>
  <c r="O265" i="1" s="1"/>
  <c r="N265" i="1"/>
  <c r="M266" i="1"/>
  <c r="N266" i="1"/>
  <c r="O266" i="1"/>
  <c r="M267" i="1"/>
  <c r="N267" i="1"/>
  <c r="O267" i="1"/>
  <c r="M268" i="1"/>
  <c r="O268" i="1" s="1"/>
  <c r="N268" i="1"/>
  <c r="M269" i="1"/>
  <c r="O269" i="1" s="1"/>
  <c r="N269" i="1"/>
  <c r="M270" i="1"/>
  <c r="N270" i="1"/>
  <c r="O270" i="1" s="1"/>
  <c r="M271" i="1"/>
  <c r="O271" i="1" s="1"/>
  <c r="N271" i="1"/>
  <c r="M272" i="1"/>
  <c r="O272" i="1" s="1"/>
  <c r="N272" i="1"/>
  <c r="M273" i="1"/>
  <c r="N273" i="1"/>
  <c r="O273" i="1" s="1"/>
  <c r="M274" i="1"/>
  <c r="N274" i="1"/>
  <c r="O274" i="1" s="1"/>
  <c r="M275" i="1"/>
  <c r="N275" i="1"/>
  <c r="O275" i="1"/>
  <c r="M276" i="1"/>
  <c r="O276" i="1" s="1"/>
  <c r="N276" i="1"/>
  <c r="M277" i="1"/>
  <c r="O277" i="1" s="1"/>
  <c r="N277" i="1"/>
  <c r="M278" i="1"/>
  <c r="N278" i="1"/>
  <c r="O278" i="1" s="1"/>
  <c r="M279" i="1"/>
  <c r="N279" i="1"/>
  <c r="O279" i="1"/>
  <c r="M280" i="1"/>
  <c r="O280" i="1" s="1"/>
  <c r="N280" i="1"/>
  <c r="M281" i="1"/>
  <c r="O281" i="1" s="1"/>
  <c r="N281" i="1"/>
  <c r="M282" i="1"/>
  <c r="N282" i="1"/>
  <c r="O282" i="1" s="1"/>
  <c r="M283" i="1"/>
  <c r="N283" i="1"/>
  <c r="O283" i="1"/>
  <c r="M284" i="1"/>
  <c r="O284" i="1" s="1"/>
  <c r="N284" i="1"/>
  <c r="M285" i="1"/>
  <c r="N285" i="1"/>
  <c r="M286" i="1"/>
  <c r="N286" i="1"/>
  <c r="O286" i="1" s="1"/>
  <c r="M287" i="1"/>
  <c r="O287" i="1" s="1"/>
  <c r="N287" i="1"/>
  <c r="M288" i="1"/>
  <c r="O288" i="1" s="1"/>
  <c r="N288" i="1"/>
  <c r="M289" i="1"/>
  <c r="N289" i="1"/>
  <c r="O289" i="1" s="1"/>
  <c r="M290" i="1"/>
  <c r="N290" i="1"/>
  <c r="O290" i="1" s="1"/>
  <c r="M291" i="1"/>
  <c r="N291" i="1"/>
  <c r="O291" i="1"/>
  <c r="M292" i="1"/>
  <c r="O292" i="1" s="1"/>
  <c r="N292" i="1"/>
  <c r="M293" i="1"/>
  <c r="N293" i="1"/>
  <c r="M294" i="1"/>
  <c r="N294" i="1"/>
  <c r="O294" i="1"/>
  <c r="M295" i="1"/>
  <c r="N295" i="1"/>
  <c r="O295" i="1"/>
  <c r="M296" i="1"/>
  <c r="O296" i="1" s="1"/>
  <c r="N296" i="1"/>
  <c r="M297" i="1"/>
  <c r="N297" i="1"/>
  <c r="O297" i="1"/>
  <c r="M298" i="1"/>
  <c r="N298" i="1"/>
  <c r="O298" i="1" s="1"/>
  <c r="M299" i="1"/>
  <c r="N299" i="1"/>
  <c r="O299" i="1"/>
  <c r="M300" i="1"/>
  <c r="N300" i="1"/>
  <c r="M301" i="1"/>
  <c r="N301" i="1"/>
  <c r="M302" i="1"/>
  <c r="N302" i="1"/>
  <c r="O302" i="1"/>
  <c r="M303" i="1"/>
  <c r="N303" i="1"/>
  <c r="O303" i="1"/>
  <c r="M304" i="1"/>
  <c r="O304" i="1" s="1"/>
  <c r="N304" i="1"/>
  <c r="M305" i="1"/>
  <c r="O305" i="1" s="1"/>
  <c r="N305" i="1"/>
  <c r="M306" i="1"/>
  <c r="N306" i="1"/>
  <c r="O306" i="1"/>
  <c r="M307" i="1"/>
  <c r="N307" i="1"/>
  <c r="O307" i="1"/>
  <c r="M308" i="1"/>
  <c r="N308" i="1"/>
  <c r="M309" i="1"/>
  <c r="N309" i="1"/>
  <c r="M310" i="1"/>
  <c r="N310" i="1"/>
  <c r="O310" i="1"/>
  <c r="M311" i="1"/>
  <c r="O311" i="1" s="1"/>
  <c r="N311" i="1"/>
  <c r="M312" i="1"/>
  <c r="O312" i="1" s="1"/>
  <c r="N312" i="1"/>
  <c r="M313" i="1"/>
  <c r="N313" i="1"/>
  <c r="O313" i="1"/>
  <c r="M314" i="1"/>
  <c r="N314" i="1"/>
  <c r="O314" i="1"/>
  <c r="M315" i="1"/>
  <c r="N315" i="1"/>
  <c r="O315" i="1"/>
  <c r="M316" i="1"/>
  <c r="N316" i="1"/>
  <c r="M317" i="1"/>
  <c r="O317" i="1" s="1"/>
  <c r="N317" i="1"/>
  <c r="M318" i="1"/>
  <c r="N318" i="1"/>
  <c r="O318" i="1"/>
  <c r="M319" i="1"/>
  <c r="N319" i="1"/>
  <c r="O319" i="1"/>
  <c r="M320" i="1"/>
  <c r="O320" i="1" s="1"/>
  <c r="N320" i="1"/>
  <c r="M321" i="1"/>
  <c r="O321" i="1" s="1"/>
  <c r="N321" i="1"/>
  <c r="M322" i="1"/>
  <c r="N322" i="1"/>
  <c r="O322" i="1"/>
  <c r="M323" i="1"/>
  <c r="N323" i="1"/>
  <c r="O323" i="1"/>
  <c r="M324" i="1"/>
  <c r="N324" i="1"/>
  <c r="M325" i="1"/>
  <c r="O325" i="1" s="1"/>
  <c r="N325" i="1"/>
  <c r="M326" i="1"/>
  <c r="N326" i="1"/>
  <c r="O326" i="1" s="1"/>
  <c r="M327" i="1"/>
  <c r="O327" i="1" s="1"/>
  <c r="N327" i="1"/>
  <c r="M328" i="1"/>
  <c r="O328" i="1" s="1"/>
  <c r="N328" i="1"/>
  <c r="M329" i="1"/>
  <c r="O329" i="1" s="1"/>
  <c r="N329" i="1"/>
  <c r="M330" i="1"/>
  <c r="N330" i="1"/>
  <c r="O330" i="1"/>
  <c r="M331" i="1"/>
  <c r="N331" i="1"/>
  <c r="O331" i="1"/>
  <c r="M332" i="1"/>
  <c r="O332" i="1" s="1"/>
  <c r="N332" i="1"/>
  <c r="M333" i="1"/>
  <c r="O333" i="1" s="1"/>
  <c r="N333" i="1"/>
  <c r="M334" i="1"/>
  <c r="N334" i="1"/>
  <c r="O334" i="1" s="1"/>
  <c r="M335" i="1"/>
  <c r="O335" i="1" s="1"/>
  <c r="N335" i="1"/>
  <c r="M336" i="1"/>
  <c r="O336" i="1" s="1"/>
  <c r="N336" i="1"/>
  <c r="M337" i="1"/>
  <c r="N337" i="1"/>
  <c r="O337" i="1" s="1"/>
  <c r="M338" i="1"/>
  <c r="N338" i="1"/>
  <c r="O338" i="1" s="1"/>
  <c r="M339" i="1"/>
  <c r="N339" i="1"/>
  <c r="O339" i="1"/>
  <c r="M340" i="1"/>
  <c r="O340" i="1" s="1"/>
  <c r="N340" i="1"/>
  <c r="M341" i="1"/>
  <c r="O341" i="1" s="1"/>
  <c r="N341" i="1"/>
  <c r="M342" i="1"/>
  <c r="N342" i="1"/>
  <c r="O342" i="1" s="1"/>
  <c r="M343" i="1"/>
  <c r="N343" i="1"/>
  <c r="O343" i="1"/>
  <c r="M344" i="1"/>
  <c r="O344" i="1" s="1"/>
  <c r="N344" i="1"/>
  <c r="M345" i="1"/>
  <c r="O345" i="1" s="1"/>
  <c r="N345" i="1"/>
  <c r="M346" i="1"/>
  <c r="N346" i="1"/>
  <c r="O346" i="1" s="1"/>
  <c r="M347" i="1"/>
  <c r="N347" i="1"/>
  <c r="O347" i="1"/>
  <c r="M348" i="1"/>
  <c r="O348" i="1" s="1"/>
  <c r="N348" i="1"/>
  <c r="M349" i="1"/>
  <c r="N349" i="1"/>
  <c r="M350" i="1"/>
  <c r="N350" i="1"/>
  <c r="O350" i="1" s="1"/>
  <c r="M351" i="1"/>
  <c r="O351" i="1" s="1"/>
  <c r="N351" i="1"/>
  <c r="M352" i="1"/>
  <c r="O352" i="1" s="1"/>
  <c r="N352" i="1"/>
  <c r="M353" i="1"/>
  <c r="N353" i="1"/>
  <c r="O353" i="1" s="1"/>
  <c r="M354" i="1"/>
  <c r="N354" i="1"/>
  <c r="O354" i="1" s="1"/>
  <c r="M355" i="1"/>
  <c r="N355" i="1"/>
  <c r="O355" i="1"/>
  <c r="M356" i="1"/>
  <c r="O356" i="1" s="1"/>
  <c r="N356" i="1"/>
  <c r="M357" i="1"/>
  <c r="N357" i="1"/>
  <c r="M358" i="1"/>
  <c r="N358" i="1"/>
  <c r="O358" i="1"/>
  <c r="M359" i="1"/>
  <c r="N359" i="1"/>
  <c r="O359" i="1"/>
  <c r="M360" i="1"/>
  <c r="O360" i="1" s="1"/>
  <c r="N360" i="1"/>
  <c r="M361" i="1"/>
  <c r="N361" i="1"/>
  <c r="O361" i="1"/>
  <c r="M362" i="1"/>
  <c r="N362" i="1"/>
  <c r="O362" i="1" s="1"/>
  <c r="M363" i="1"/>
  <c r="N363" i="1"/>
  <c r="O363" i="1"/>
  <c r="M364" i="1"/>
  <c r="N364" i="1"/>
  <c r="M365" i="1"/>
  <c r="N365" i="1"/>
  <c r="M366" i="1"/>
  <c r="N366" i="1"/>
  <c r="O366" i="1"/>
  <c r="M367" i="1"/>
  <c r="N367" i="1"/>
  <c r="O367" i="1"/>
  <c r="M368" i="1"/>
  <c r="O368" i="1" s="1"/>
  <c r="N368" i="1"/>
  <c r="M369" i="1"/>
  <c r="N369" i="1"/>
  <c r="O369" i="1"/>
  <c r="M370" i="1"/>
  <c r="N370" i="1"/>
  <c r="O370" i="1"/>
  <c r="M371" i="1"/>
  <c r="N371" i="1"/>
  <c r="O371" i="1"/>
  <c r="M372" i="1"/>
  <c r="N372" i="1"/>
  <c r="M373" i="1"/>
  <c r="N373" i="1"/>
  <c r="M374" i="1"/>
  <c r="N374" i="1"/>
  <c r="O374" i="1"/>
  <c r="M375" i="1"/>
  <c r="N375" i="1"/>
  <c r="O375" i="1"/>
  <c r="M376" i="1"/>
  <c r="O376" i="1" s="1"/>
  <c r="N376" i="1"/>
  <c r="M377" i="1"/>
  <c r="N377" i="1"/>
  <c r="O377" i="1"/>
  <c r="M378" i="1"/>
  <c r="N378" i="1"/>
  <c r="O378" i="1"/>
  <c r="M379" i="1"/>
  <c r="N379" i="1"/>
  <c r="O379" i="1"/>
  <c r="M380" i="1"/>
  <c r="N380" i="1"/>
  <c r="M381" i="1"/>
  <c r="N381" i="1"/>
  <c r="M382" i="1"/>
  <c r="N382" i="1"/>
  <c r="O382" i="1"/>
  <c r="M383" i="1"/>
  <c r="N383" i="1"/>
  <c r="O383" i="1"/>
  <c r="M384" i="1"/>
  <c r="O384" i="1" s="1"/>
  <c r="N384" i="1"/>
  <c r="M385" i="1"/>
  <c r="O385" i="1" s="1"/>
  <c r="N385" i="1"/>
  <c r="M386" i="1"/>
  <c r="N386" i="1"/>
  <c r="O386" i="1"/>
  <c r="M387" i="1"/>
  <c r="N387" i="1"/>
  <c r="O387" i="1"/>
  <c r="M388" i="1"/>
  <c r="N388" i="1"/>
  <c r="M389" i="1"/>
  <c r="O389" i="1" s="1"/>
  <c r="N389" i="1"/>
  <c r="M390" i="1"/>
  <c r="N390" i="1"/>
  <c r="O390" i="1" s="1"/>
  <c r="M391" i="1"/>
  <c r="O391" i="1" s="1"/>
  <c r="N391" i="1"/>
  <c r="M392" i="1"/>
  <c r="O392" i="1" s="1"/>
  <c r="N392" i="1"/>
  <c r="M393" i="1"/>
  <c r="O393" i="1" s="1"/>
  <c r="N393" i="1"/>
  <c r="M394" i="1"/>
  <c r="N394" i="1"/>
  <c r="O394" i="1"/>
  <c r="M395" i="1"/>
  <c r="N395" i="1"/>
  <c r="O395" i="1"/>
  <c r="M396" i="1"/>
  <c r="O396" i="1" s="1"/>
  <c r="N396" i="1"/>
  <c r="M397" i="1"/>
  <c r="O397" i="1" s="1"/>
  <c r="N397" i="1"/>
  <c r="M398" i="1"/>
  <c r="N398" i="1"/>
  <c r="O398" i="1" s="1"/>
  <c r="M399" i="1"/>
  <c r="O399" i="1" s="1"/>
  <c r="N399" i="1"/>
  <c r="M400" i="1"/>
  <c r="O400" i="1" s="1"/>
  <c r="N400" i="1"/>
  <c r="M401" i="1"/>
  <c r="N401" i="1"/>
  <c r="O401" i="1" s="1"/>
  <c r="M402" i="1"/>
  <c r="N402" i="1"/>
  <c r="O402" i="1" s="1"/>
  <c r="M403" i="1"/>
  <c r="O403" i="1" s="1"/>
  <c r="N403" i="1"/>
  <c r="M404" i="1"/>
  <c r="O404" i="1" s="1"/>
  <c r="N404" i="1"/>
  <c r="M405" i="1"/>
  <c r="O405" i="1" s="1"/>
  <c r="N405" i="1"/>
  <c r="M406" i="1"/>
  <c r="N406" i="1"/>
  <c r="O406" i="1"/>
  <c r="M407" i="1"/>
  <c r="N407" i="1"/>
  <c r="O407" i="1"/>
  <c r="M408" i="1"/>
  <c r="O408" i="1" s="1"/>
  <c r="N408" i="1"/>
  <c r="M409" i="1"/>
  <c r="O409" i="1" s="1"/>
  <c r="N409" i="1"/>
  <c r="M410" i="1"/>
  <c r="N410" i="1"/>
  <c r="O410" i="1"/>
  <c r="M411" i="1"/>
  <c r="N411" i="1"/>
  <c r="O411" i="1"/>
  <c r="M412" i="1"/>
  <c r="N412" i="1"/>
  <c r="M413" i="1"/>
  <c r="N413" i="1"/>
  <c r="O413" i="1"/>
  <c r="M414" i="1"/>
  <c r="N414" i="1"/>
  <c r="O414" i="1"/>
  <c r="M415" i="1"/>
  <c r="N415" i="1"/>
  <c r="O415" i="1"/>
  <c r="M416" i="1"/>
  <c r="N416" i="1"/>
  <c r="M417" i="1"/>
  <c r="N417" i="1"/>
  <c r="O417" i="1"/>
  <c r="M418" i="1"/>
  <c r="N418" i="1"/>
  <c r="O418" i="1"/>
  <c r="M419" i="1"/>
  <c r="O419" i="1" s="1"/>
  <c r="N419" i="1"/>
  <c r="M420" i="1"/>
  <c r="N420" i="1"/>
  <c r="M421" i="1"/>
  <c r="N421" i="1"/>
  <c r="O421" i="1"/>
  <c r="M422" i="1"/>
  <c r="N422" i="1"/>
  <c r="O422" i="1" s="1"/>
  <c r="M423" i="1"/>
  <c r="O423" i="1" s="1"/>
  <c r="N423" i="1"/>
  <c r="M424" i="1"/>
  <c r="N424" i="1"/>
  <c r="M425" i="1"/>
  <c r="N425" i="1"/>
  <c r="M426" i="1"/>
  <c r="N426" i="1"/>
  <c r="O426" i="1" s="1"/>
  <c r="M427" i="1"/>
  <c r="N427" i="1"/>
  <c r="O427" i="1"/>
  <c r="M428" i="1"/>
  <c r="O428" i="1" s="1"/>
  <c r="N428" i="1"/>
  <c r="M429" i="1"/>
  <c r="N429" i="1"/>
  <c r="M430" i="1"/>
  <c r="N430" i="1"/>
  <c r="O430" i="1" s="1"/>
  <c r="M431" i="1"/>
  <c r="O431" i="1" s="1"/>
  <c r="N431" i="1"/>
  <c r="M432" i="1"/>
  <c r="O432" i="1" s="1"/>
  <c r="N432" i="1"/>
  <c r="M433" i="1"/>
  <c r="N433" i="1"/>
  <c r="O433" i="1"/>
  <c r="M434" i="1"/>
  <c r="N434" i="1"/>
  <c r="O434" i="1"/>
  <c r="M435" i="1"/>
  <c r="O435" i="1" s="1"/>
  <c r="N435" i="1"/>
  <c r="M436" i="1"/>
  <c r="O436" i="1" s="1"/>
  <c r="N436" i="1"/>
  <c r="M437" i="1"/>
  <c r="O437" i="1" s="1"/>
  <c r="N437" i="1"/>
  <c r="M438" i="1"/>
  <c r="N438" i="1"/>
  <c r="O438" i="1"/>
  <c r="M439" i="1"/>
  <c r="O439" i="1" s="1"/>
  <c r="N439" i="1"/>
  <c r="M440" i="1"/>
  <c r="N440" i="1"/>
  <c r="M441" i="1"/>
  <c r="O441" i="1" s="1"/>
  <c r="N441" i="1"/>
  <c r="M442" i="1"/>
  <c r="N442" i="1"/>
  <c r="O442" i="1"/>
  <c r="M443" i="1"/>
  <c r="N443" i="1"/>
  <c r="O443" i="1"/>
  <c r="M444" i="1"/>
  <c r="N444" i="1"/>
  <c r="O444" i="1"/>
  <c r="M445" i="1"/>
  <c r="O445" i="1" s="1"/>
  <c r="N445" i="1"/>
  <c r="M446" i="1"/>
  <c r="N446" i="1"/>
  <c r="O446" i="1" s="1"/>
  <c r="M447" i="1"/>
  <c r="N447" i="1"/>
  <c r="O447" i="1" s="1"/>
  <c r="M448" i="1"/>
  <c r="N448" i="1"/>
  <c r="M449" i="1"/>
  <c r="N449" i="1"/>
  <c r="M450" i="1"/>
  <c r="N450" i="1"/>
  <c r="O450" i="1" s="1"/>
  <c r="M451" i="1"/>
  <c r="N451" i="1"/>
  <c r="O451" i="1"/>
  <c r="M452" i="1"/>
  <c r="O452" i="1" s="1"/>
  <c r="N452" i="1"/>
  <c r="M453" i="1"/>
  <c r="N453" i="1"/>
  <c r="O453" i="1" s="1"/>
  <c r="M454" i="1"/>
  <c r="N454" i="1"/>
  <c r="O454" i="1"/>
  <c r="M455" i="1"/>
  <c r="N455" i="1"/>
  <c r="O455" i="1"/>
  <c r="M456" i="1"/>
  <c r="O456" i="1" s="1"/>
  <c r="N456" i="1"/>
  <c r="M457" i="1"/>
  <c r="N457" i="1"/>
  <c r="O457" i="1"/>
  <c r="M458" i="1"/>
  <c r="N458" i="1"/>
  <c r="O458" i="1"/>
  <c r="M459" i="1"/>
  <c r="O459" i="1" s="1"/>
  <c r="N459" i="1"/>
  <c r="M460" i="1"/>
  <c r="N460" i="1"/>
  <c r="M461" i="1"/>
  <c r="N461" i="1"/>
  <c r="O461" i="1" s="1"/>
  <c r="M462" i="1"/>
  <c r="N462" i="1"/>
  <c r="O462" i="1" s="1"/>
  <c r="M463" i="1"/>
  <c r="O463" i="1" s="1"/>
  <c r="N463" i="1"/>
  <c r="M464" i="1"/>
  <c r="N464" i="1"/>
  <c r="M465" i="1"/>
  <c r="N465" i="1"/>
  <c r="O465" i="1" s="1"/>
  <c r="M466" i="1"/>
  <c r="O466" i="1" s="1"/>
  <c r="N466" i="1"/>
  <c r="A467" i="1" a="1"/>
  <c r="L485" i="1" s="1"/>
  <c r="E467" i="1" a="1"/>
  <c r="B475" i="1" s="1"/>
  <c r="C468" i="1"/>
  <c r="C469" i="1"/>
  <c r="D471" i="1"/>
  <c r="N474" i="1"/>
  <c r="D475" i="1"/>
  <c r="D476" i="1"/>
  <c r="B478" i="1"/>
  <c r="H478" i="1"/>
  <c r="N480" i="1"/>
  <c r="F481" i="1"/>
  <c r="C482" i="1"/>
  <c r="F483" i="1"/>
  <c r="B484" i="1"/>
  <c r="C486" i="1"/>
  <c r="L486" i="1"/>
  <c r="H487" i="1"/>
  <c r="B489" i="1"/>
  <c r="F489" i="1"/>
  <c r="L490" i="1"/>
  <c r="C492" i="1"/>
  <c r="D492" i="1"/>
  <c r="L492" i="1"/>
  <c r="B493" i="1"/>
  <c r="L493" i="1"/>
  <c r="M494" i="1"/>
  <c r="L495" i="1"/>
  <c r="L496" i="1"/>
  <c r="C497" i="1"/>
  <c r="H497" i="1"/>
  <c r="L497" i="1"/>
  <c r="M499" i="1"/>
  <c r="F500" i="1"/>
  <c r="C501" i="1"/>
  <c r="L501" i="1"/>
  <c r="F502" i="1"/>
  <c r="H503" i="1"/>
  <c r="C505" i="1"/>
  <c r="D505" i="1"/>
  <c r="L506" i="1"/>
  <c r="L507" i="1"/>
  <c r="M507" i="1"/>
  <c r="H509" i="1"/>
  <c r="N509" i="1"/>
  <c r="C510" i="1"/>
  <c r="F510" i="1"/>
  <c r="L510" i="1"/>
  <c r="D512" i="1"/>
  <c r="N512" i="1"/>
  <c r="B513" i="1"/>
  <c r="C514" i="1"/>
  <c r="D514" i="1"/>
  <c r="B515" i="1"/>
  <c r="L515" i="1"/>
  <c r="F516" i="1"/>
  <c r="L516" i="1"/>
  <c r="M516" i="1"/>
  <c r="D518" i="1"/>
  <c r="L518" i="1"/>
  <c r="B519" i="1"/>
  <c r="C520" i="1"/>
  <c r="N520" i="1"/>
  <c r="N521" i="1"/>
  <c r="B522" i="1"/>
  <c r="D522" i="1"/>
  <c r="F522" i="1"/>
  <c r="L522" i="1"/>
  <c r="D523" i="1"/>
  <c r="L523" i="1"/>
  <c r="N523" i="1"/>
  <c r="H524" i="1"/>
  <c r="M524" i="1"/>
  <c r="D525" i="1"/>
  <c r="L525" i="1"/>
  <c r="C526" i="1"/>
  <c r="D526" i="1"/>
  <c r="H526" i="1"/>
  <c r="L527" i="1"/>
  <c r="B528" i="1"/>
  <c r="L528" i="1"/>
  <c r="N528" i="1"/>
  <c r="F529" i="1"/>
  <c r="D530" i="1"/>
  <c r="F530" i="1"/>
  <c r="L530" i="1"/>
  <c r="M530" i="1"/>
  <c r="L531" i="1"/>
  <c r="N531" i="1"/>
  <c r="C532" i="1"/>
  <c r="F532" i="1"/>
  <c r="B533" i="1"/>
  <c r="D533" i="1"/>
  <c r="L533" i="1"/>
  <c r="M533" i="1"/>
  <c r="H534" i="1"/>
  <c r="L534" i="1"/>
  <c r="M534" i="1"/>
  <c r="N534" i="1"/>
  <c r="L535" i="1"/>
  <c r="M535" i="1"/>
  <c r="B536" i="1"/>
  <c r="L536" i="1"/>
  <c r="N536" i="1"/>
  <c r="N537" i="1"/>
  <c r="C538" i="1"/>
  <c r="D538" i="1"/>
  <c r="F538" i="1"/>
  <c r="L538" i="1"/>
  <c r="D539" i="1"/>
  <c r="L539" i="1"/>
  <c r="C540" i="1"/>
  <c r="F540" i="1"/>
  <c r="H540" i="1"/>
  <c r="F541" i="1"/>
  <c r="L541" i="1"/>
  <c r="M541" i="1"/>
  <c r="N541" i="1"/>
  <c r="O541" i="1"/>
  <c r="L542" i="1"/>
  <c r="B543" i="1"/>
  <c r="L543" i="1"/>
  <c r="M543" i="1"/>
  <c r="B544" i="1"/>
  <c r="L544" i="1"/>
  <c r="C545" i="1"/>
  <c r="D545" i="1"/>
  <c r="F545" i="1"/>
  <c r="H545" i="1"/>
  <c r="F546" i="1"/>
  <c r="L546" i="1"/>
  <c r="M546" i="1"/>
  <c r="B547" i="1"/>
  <c r="D547" i="1"/>
  <c r="H547" i="1"/>
  <c r="L547" i="1"/>
  <c r="H548" i="1"/>
  <c r="M548" i="1"/>
  <c r="O548" i="1" s="1"/>
  <c r="N548" i="1"/>
  <c r="L549" i="1"/>
  <c r="N549" i="1"/>
  <c r="C550" i="1"/>
  <c r="D550" i="1"/>
  <c r="L550" i="1"/>
  <c r="B551" i="1"/>
  <c r="F551" i="1"/>
  <c r="H551" i="1"/>
  <c r="L551" i="1"/>
  <c r="M551" i="1"/>
  <c r="F552" i="1"/>
  <c r="L552" i="1"/>
  <c r="D553" i="1"/>
  <c r="F553" i="1"/>
  <c r="N553" i="1"/>
  <c r="F554" i="1"/>
  <c r="L554" i="1"/>
  <c r="M554" i="1"/>
  <c r="L555" i="1"/>
  <c r="B556" i="1"/>
  <c r="C556" i="1"/>
  <c r="F556" i="1"/>
  <c r="C557" i="1"/>
  <c r="F557" i="1"/>
  <c r="L557" i="1"/>
  <c r="M557" i="1"/>
  <c r="B558" i="1"/>
  <c r="H558" i="1"/>
  <c r="L558" i="1"/>
  <c r="M558" i="1"/>
  <c r="N558" i="1"/>
  <c r="C559" i="1"/>
  <c r="L559" i="1"/>
  <c r="M559" i="1"/>
  <c r="N559" i="1"/>
  <c r="O559" i="1"/>
  <c r="H560" i="1"/>
  <c r="L560" i="1"/>
  <c r="M560" i="1"/>
  <c r="O560" i="1" s="1"/>
  <c r="N560" i="1"/>
  <c r="C561" i="1"/>
  <c r="L561" i="1"/>
  <c r="N561" i="1"/>
  <c r="B562" i="1"/>
  <c r="C562" i="1"/>
  <c r="D562" i="1"/>
  <c r="L562" i="1"/>
  <c r="M562" i="1"/>
  <c r="B563" i="1"/>
  <c r="C563" i="1"/>
  <c r="D563" i="1"/>
  <c r="H563" i="1"/>
  <c r="L563" i="1"/>
  <c r="C564" i="1"/>
  <c r="D564" i="1"/>
  <c r="H564" i="1"/>
  <c r="N564" i="1"/>
  <c r="C565" i="1"/>
  <c r="L565" i="1"/>
  <c r="N565" i="1"/>
  <c r="B566" i="1"/>
  <c r="L566" i="1"/>
  <c r="B567" i="1"/>
  <c r="C567" i="1"/>
  <c r="F567" i="1"/>
  <c r="L567" i="1"/>
  <c r="D568" i="1"/>
  <c r="F568" i="1"/>
  <c r="L568" i="1"/>
  <c r="N568" i="1"/>
  <c r="D569" i="1"/>
  <c r="L569" i="1"/>
  <c r="N569" i="1"/>
  <c r="B570" i="1"/>
  <c r="C570" i="1"/>
  <c r="L570" i="1"/>
  <c r="B571" i="1"/>
  <c r="C571" i="1"/>
  <c r="D571" i="1"/>
  <c r="L571" i="1"/>
  <c r="M571" i="1"/>
  <c r="B572" i="1"/>
  <c r="C572" i="1"/>
  <c r="F572" i="1"/>
  <c r="L572" i="1"/>
  <c r="N572" i="1"/>
  <c r="B573" i="1"/>
  <c r="D573" i="1"/>
  <c r="H573" i="1"/>
  <c r="L573" i="1"/>
  <c r="F574" i="1"/>
  <c r="H574" i="1"/>
  <c r="L574" i="1"/>
  <c r="M574" i="1"/>
  <c r="D575" i="1"/>
  <c r="H575" i="1"/>
  <c r="L575" i="1"/>
  <c r="M575" i="1"/>
  <c r="F576" i="1"/>
  <c r="L576" i="1"/>
  <c r="N576" i="1"/>
  <c r="B577" i="1"/>
  <c r="C577" i="1"/>
  <c r="H577" i="1"/>
  <c r="L577" i="1"/>
  <c r="M577" i="1"/>
  <c r="B578" i="1"/>
  <c r="C578" i="1"/>
  <c r="L578" i="1"/>
  <c r="B579" i="1"/>
  <c r="C579" i="1"/>
  <c r="D579" i="1"/>
  <c r="L579" i="1"/>
  <c r="M579" i="1"/>
  <c r="B580" i="1"/>
  <c r="C580" i="1"/>
  <c r="F580" i="1"/>
  <c r="L580" i="1"/>
  <c r="N580" i="1"/>
  <c r="B581" i="1"/>
  <c r="D581" i="1"/>
  <c r="H581" i="1"/>
  <c r="L581" i="1"/>
  <c r="F582" i="1"/>
  <c r="H582" i="1"/>
  <c r="L582" i="1"/>
  <c r="M582" i="1"/>
  <c r="D583" i="1"/>
  <c r="H583" i="1"/>
  <c r="L583" i="1"/>
  <c r="M583" i="1"/>
  <c r="F584" i="1"/>
  <c r="L584" i="1"/>
  <c r="N584" i="1"/>
  <c r="B585" i="1"/>
  <c r="C585" i="1"/>
  <c r="H585" i="1"/>
  <c r="L585" i="1"/>
  <c r="M585" i="1"/>
  <c r="B586" i="1"/>
  <c r="C586" i="1"/>
  <c r="L586" i="1"/>
  <c r="B587" i="1"/>
  <c r="C587" i="1"/>
  <c r="D587" i="1"/>
  <c r="L587" i="1"/>
  <c r="M587" i="1"/>
  <c r="B588" i="1"/>
  <c r="C588" i="1"/>
  <c r="F588" i="1"/>
  <c r="L588" i="1"/>
  <c r="M588" i="1"/>
  <c r="B589" i="1"/>
  <c r="D589" i="1"/>
  <c r="F589" i="1"/>
  <c r="L589" i="1"/>
  <c r="M589" i="1"/>
  <c r="C590" i="1"/>
  <c r="D590" i="1"/>
  <c r="F590" i="1"/>
  <c r="L590" i="1"/>
  <c r="M590" i="1"/>
  <c r="B591" i="1"/>
  <c r="C591" i="1"/>
  <c r="D591" i="1"/>
  <c r="F591" i="1"/>
  <c r="L591" i="1"/>
  <c r="M591" i="1"/>
  <c r="B592" i="1"/>
  <c r="C592" i="1"/>
  <c r="D592" i="1"/>
  <c r="F592" i="1"/>
  <c r="L592" i="1"/>
  <c r="N592" i="1"/>
  <c r="B593" i="1"/>
  <c r="C593" i="1"/>
  <c r="D593" i="1"/>
  <c r="F593" i="1"/>
  <c r="L593" i="1"/>
  <c r="M593" i="1"/>
  <c r="B594" i="1"/>
  <c r="C594" i="1"/>
  <c r="D594" i="1"/>
  <c r="L594" i="1"/>
  <c r="M594" i="1"/>
  <c r="B595" i="1"/>
  <c r="C595" i="1"/>
  <c r="D595" i="1"/>
  <c r="L595" i="1"/>
  <c r="M595" i="1"/>
  <c r="B596" i="1"/>
  <c r="C596" i="1"/>
  <c r="F596" i="1"/>
  <c r="L596" i="1"/>
  <c r="M596" i="1"/>
  <c r="B597" i="1"/>
  <c r="D597" i="1"/>
  <c r="F597" i="1"/>
  <c r="L597" i="1"/>
  <c r="M597" i="1"/>
  <c r="B598" i="1"/>
  <c r="C598" i="1"/>
  <c r="D598" i="1"/>
  <c r="L598" i="1"/>
  <c r="N598" i="1"/>
  <c r="B599" i="1"/>
  <c r="C599" i="1"/>
  <c r="H599" i="1"/>
  <c r="L599" i="1"/>
  <c r="M599" i="1"/>
  <c r="O599" i="1" s="1"/>
  <c r="N599" i="1"/>
  <c r="B600" i="1"/>
  <c r="F600" i="1"/>
  <c r="L600" i="1"/>
  <c r="M600" i="1"/>
  <c r="N600" i="1"/>
  <c r="O600" i="1" s="1"/>
  <c r="D601" i="1"/>
  <c r="H601" i="1"/>
  <c r="L601" i="1"/>
  <c r="M601" i="1"/>
  <c r="O601" i="1" s="1"/>
  <c r="N601" i="1"/>
  <c r="C602" i="1"/>
  <c r="F602" i="1"/>
  <c r="H602" i="1"/>
  <c r="L602" i="1"/>
  <c r="M602" i="1"/>
  <c r="B603" i="1"/>
  <c r="D603" i="1"/>
  <c r="F603" i="1"/>
  <c r="H603" i="1"/>
  <c r="L603" i="1"/>
  <c r="C604" i="1"/>
  <c r="D604" i="1"/>
  <c r="F604" i="1"/>
  <c r="H604" i="1"/>
  <c r="L604" i="1"/>
  <c r="N604" i="1"/>
  <c r="B605" i="1"/>
  <c r="C605" i="1"/>
  <c r="D605" i="1"/>
  <c r="F605" i="1"/>
  <c r="L605" i="1"/>
  <c r="M605" i="1"/>
  <c r="B606" i="1"/>
  <c r="C606" i="1"/>
  <c r="D606" i="1"/>
  <c r="L606" i="1"/>
  <c r="N606" i="1"/>
  <c r="B607" i="1"/>
  <c r="C607" i="1"/>
  <c r="H607" i="1"/>
  <c r="L607" i="1"/>
  <c r="M607" i="1"/>
  <c r="O607" i="1" s="1"/>
  <c r="N607" i="1"/>
  <c r="B608" i="1"/>
  <c r="F608" i="1"/>
  <c r="L608" i="1"/>
  <c r="M608" i="1"/>
  <c r="N608" i="1"/>
  <c r="O608" i="1" s="1"/>
  <c r="D609" i="1"/>
  <c r="H609" i="1"/>
  <c r="L609" i="1"/>
  <c r="M609" i="1"/>
  <c r="O609" i="1" s="1"/>
  <c r="N609" i="1"/>
  <c r="C610" i="1"/>
  <c r="F610" i="1"/>
  <c r="H610" i="1"/>
  <c r="L610" i="1"/>
  <c r="M610" i="1"/>
  <c r="B611" i="1"/>
  <c r="D611" i="1"/>
  <c r="F611" i="1"/>
  <c r="H611" i="1"/>
  <c r="L611" i="1"/>
  <c r="C612" i="1"/>
  <c r="D612" i="1"/>
  <c r="F612" i="1"/>
  <c r="H612" i="1"/>
  <c r="L612" i="1"/>
  <c r="N612" i="1"/>
  <c r="B613" i="1"/>
  <c r="C613" i="1"/>
  <c r="D613" i="1"/>
  <c r="F613" i="1"/>
  <c r="L613" i="1"/>
  <c r="M613" i="1"/>
  <c r="B614" i="1"/>
  <c r="C614" i="1"/>
  <c r="D614" i="1"/>
  <c r="L614" i="1"/>
  <c r="N614" i="1"/>
  <c r="B615" i="1"/>
  <c r="C615" i="1"/>
  <c r="H615" i="1"/>
  <c r="L615" i="1"/>
  <c r="M615" i="1"/>
  <c r="O615" i="1" s="1"/>
  <c r="N615" i="1"/>
  <c r="B616" i="1"/>
  <c r="F616" i="1"/>
  <c r="L616" i="1"/>
  <c r="M616" i="1"/>
  <c r="O616" i="1" s="1"/>
  <c r="N616" i="1"/>
  <c r="D617" i="1"/>
  <c r="H617" i="1"/>
  <c r="L617" i="1"/>
  <c r="M617" i="1"/>
  <c r="O617" i="1" s="1"/>
  <c r="N617" i="1"/>
  <c r="C618" i="1"/>
  <c r="F618" i="1"/>
  <c r="H618" i="1"/>
  <c r="L618" i="1"/>
  <c r="M618" i="1"/>
  <c r="B619" i="1"/>
  <c r="D619" i="1"/>
  <c r="F619" i="1"/>
  <c r="H619" i="1"/>
  <c r="L619" i="1"/>
  <c r="C620" i="1"/>
  <c r="D620" i="1"/>
  <c r="F620" i="1"/>
  <c r="H620" i="1"/>
  <c r="L620" i="1"/>
  <c r="N620" i="1"/>
  <c r="B621" i="1"/>
  <c r="C621" i="1"/>
  <c r="D621" i="1"/>
  <c r="F621" i="1"/>
  <c r="L621" i="1"/>
  <c r="M621" i="1"/>
  <c r="B622" i="1"/>
  <c r="C622" i="1"/>
  <c r="D622" i="1"/>
  <c r="L622" i="1"/>
  <c r="N622" i="1"/>
  <c r="B623" i="1"/>
  <c r="C623" i="1"/>
  <c r="H623" i="1"/>
  <c r="L623" i="1"/>
  <c r="M623" i="1"/>
  <c r="O623" i="1" s="1"/>
  <c r="N623" i="1"/>
  <c r="B624" i="1"/>
  <c r="F624" i="1"/>
  <c r="L624" i="1"/>
  <c r="M624" i="1"/>
  <c r="O624" i="1" s="1"/>
  <c r="N624" i="1"/>
  <c r="D625" i="1"/>
  <c r="H625" i="1"/>
  <c r="L625" i="1"/>
  <c r="M625" i="1"/>
  <c r="O625" i="1" s="1"/>
  <c r="N625" i="1"/>
  <c r="C626" i="1"/>
  <c r="F626" i="1"/>
  <c r="H626" i="1"/>
  <c r="L626" i="1"/>
  <c r="M626" i="1"/>
  <c r="B627" i="1"/>
  <c r="D627" i="1"/>
  <c r="F627" i="1"/>
  <c r="H627" i="1"/>
  <c r="L627" i="1"/>
  <c r="C628" i="1"/>
  <c r="D628" i="1"/>
  <c r="F628" i="1"/>
  <c r="H628" i="1"/>
  <c r="L628" i="1"/>
  <c r="N628" i="1"/>
  <c r="B629" i="1"/>
  <c r="C629" i="1"/>
  <c r="D629" i="1"/>
  <c r="F629" i="1"/>
  <c r="L629" i="1"/>
  <c r="M629" i="1"/>
  <c r="B630" i="1"/>
  <c r="C630" i="1"/>
  <c r="D630" i="1"/>
  <c r="L630" i="1"/>
  <c r="N630" i="1"/>
  <c r="B631" i="1"/>
  <c r="C631" i="1"/>
  <c r="H631" i="1"/>
  <c r="L631" i="1"/>
  <c r="M631" i="1"/>
  <c r="O631" i="1" s="1"/>
  <c r="N631" i="1"/>
  <c r="B632" i="1"/>
  <c r="F632" i="1"/>
  <c r="L632" i="1"/>
  <c r="M632" i="1"/>
  <c r="O632" i="1" s="1"/>
  <c r="N632" i="1"/>
  <c r="D633" i="1"/>
  <c r="H633" i="1"/>
  <c r="L633" i="1"/>
  <c r="M633" i="1"/>
  <c r="O633" i="1" s="1"/>
  <c r="N633" i="1"/>
  <c r="C634" i="1"/>
  <c r="F634" i="1"/>
  <c r="H634" i="1"/>
  <c r="L634" i="1"/>
  <c r="M634" i="1"/>
  <c r="B635" i="1"/>
  <c r="D635" i="1"/>
  <c r="F635" i="1"/>
  <c r="H635" i="1"/>
  <c r="L635" i="1"/>
  <c r="C636" i="1"/>
  <c r="D636" i="1"/>
  <c r="F636" i="1"/>
  <c r="H636" i="1"/>
  <c r="L636" i="1"/>
  <c r="N636" i="1"/>
  <c r="B637" i="1"/>
  <c r="C637" i="1"/>
  <c r="D637" i="1"/>
  <c r="F637" i="1"/>
  <c r="L637" i="1"/>
  <c r="M637" i="1"/>
  <c r="B638" i="1"/>
  <c r="C638" i="1"/>
  <c r="D638" i="1"/>
  <c r="L638" i="1"/>
  <c r="N638" i="1"/>
  <c r="B639" i="1"/>
  <c r="C639" i="1"/>
  <c r="H639" i="1"/>
  <c r="L639" i="1"/>
  <c r="M639" i="1"/>
  <c r="O639" i="1" s="1"/>
  <c r="N639" i="1"/>
  <c r="B640" i="1"/>
  <c r="F640" i="1"/>
  <c r="L640" i="1"/>
  <c r="M640" i="1"/>
  <c r="O640" i="1" s="1"/>
  <c r="N640" i="1"/>
  <c r="D641" i="1"/>
  <c r="H641" i="1"/>
  <c r="L641" i="1"/>
  <c r="M641" i="1"/>
  <c r="O641" i="1" s="1"/>
  <c r="N641" i="1"/>
  <c r="C642" i="1"/>
  <c r="F642" i="1"/>
  <c r="H642" i="1"/>
  <c r="L642" i="1"/>
  <c r="M642" i="1"/>
  <c r="B643" i="1"/>
  <c r="D643" i="1"/>
  <c r="F643" i="1"/>
  <c r="H643" i="1"/>
  <c r="L643" i="1"/>
  <c r="C644" i="1"/>
  <c r="D644" i="1"/>
  <c r="F644" i="1"/>
  <c r="H644" i="1"/>
  <c r="L644" i="1"/>
  <c r="N644" i="1"/>
  <c r="B645" i="1"/>
  <c r="C645" i="1"/>
  <c r="D645" i="1"/>
  <c r="F645" i="1"/>
  <c r="L645" i="1"/>
  <c r="M645" i="1"/>
  <c r="B646" i="1"/>
  <c r="C646" i="1"/>
  <c r="D646" i="1"/>
  <c r="L646" i="1"/>
  <c r="N646" i="1"/>
  <c r="B647" i="1"/>
  <c r="C647" i="1"/>
  <c r="H647" i="1"/>
  <c r="L647" i="1"/>
  <c r="M647" i="1"/>
  <c r="O647" i="1" s="1"/>
  <c r="N647" i="1"/>
  <c r="B648" i="1"/>
  <c r="F648" i="1"/>
  <c r="L648" i="1"/>
  <c r="M648" i="1"/>
  <c r="O648" i="1" s="1"/>
  <c r="N648" i="1"/>
  <c r="D649" i="1"/>
  <c r="H649" i="1"/>
  <c r="L649" i="1"/>
  <c r="M649" i="1"/>
  <c r="O649" i="1" s="1"/>
  <c r="N649" i="1"/>
  <c r="C650" i="1"/>
  <c r="F650" i="1"/>
  <c r="H650" i="1"/>
  <c r="L650" i="1"/>
  <c r="M650" i="1"/>
  <c r="B651" i="1"/>
  <c r="D651" i="1"/>
  <c r="F651" i="1"/>
  <c r="H651" i="1"/>
  <c r="L651" i="1"/>
  <c r="C652" i="1"/>
  <c r="D652" i="1"/>
  <c r="F652" i="1"/>
  <c r="H652" i="1"/>
  <c r="L652" i="1"/>
  <c r="N652" i="1"/>
  <c r="B653" i="1"/>
  <c r="C653" i="1"/>
  <c r="D653" i="1"/>
  <c r="F653" i="1"/>
  <c r="L653" i="1"/>
  <c r="M653" i="1"/>
  <c r="B654" i="1"/>
  <c r="C654" i="1"/>
  <c r="D654" i="1"/>
  <c r="L654" i="1"/>
  <c r="N654" i="1"/>
  <c r="B655" i="1"/>
  <c r="C655" i="1"/>
  <c r="H655" i="1"/>
  <c r="L655" i="1"/>
  <c r="M655" i="1"/>
  <c r="O655" i="1" s="1"/>
  <c r="N655" i="1"/>
  <c r="B656" i="1"/>
  <c r="F656" i="1"/>
  <c r="L656" i="1"/>
  <c r="M656" i="1"/>
  <c r="O656" i="1" s="1"/>
  <c r="N656" i="1"/>
  <c r="D657" i="1"/>
  <c r="H657" i="1"/>
  <c r="L657" i="1"/>
  <c r="M657" i="1"/>
  <c r="O657" i="1" s="1"/>
  <c r="N657" i="1"/>
  <c r="C658" i="1"/>
  <c r="F658" i="1"/>
  <c r="H658" i="1"/>
  <c r="L658" i="1"/>
  <c r="M658" i="1"/>
  <c r="B659" i="1"/>
  <c r="D659" i="1"/>
  <c r="F659" i="1"/>
  <c r="H659" i="1"/>
  <c r="L659" i="1"/>
  <c r="C660" i="1"/>
  <c r="D660" i="1"/>
  <c r="F660" i="1"/>
  <c r="H660" i="1"/>
  <c r="L660" i="1"/>
  <c r="N660" i="1"/>
  <c r="B661" i="1"/>
  <c r="C661" i="1"/>
  <c r="D661" i="1"/>
  <c r="F661" i="1"/>
  <c r="L661" i="1"/>
  <c r="M661" i="1"/>
  <c r="B662" i="1"/>
  <c r="C662" i="1"/>
  <c r="D662" i="1"/>
  <c r="L662" i="1"/>
  <c r="N662" i="1"/>
  <c r="B663" i="1"/>
  <c r="C663" i="1"/>
  <c r="H663" i="1"/>
  <c r="L663" i="1"/>
  <c r="M663" i="1"/>
  <c r="O663" i="1" s="1"/>
  <c r="N663" i="1"/>
  <c r="B664" i="1"/>
  <c r="F664" i="1"/>
  <c r="L664" i="1"/>
  <c r="M664" i="1"/>
  <c r="O664" i="1" s="1"/>
  <c r="N664" i="1"/>
  <c r="D665" i="1"/>
  <c r="H665" i="1"/>
  <c r="L665" i="1"/>
  <c r="M665" i="1"/>
  <c r="O665" i="1" s="1"/>
  <c r="N665" i="1"/>
  <c r="C666" i="1"/>
  <c r="F666" i="1"/>
  <c r="H666" i="1"/>
  <c r="L666" i="1"/>
  <c r="M666" i="1"/>
  <c r="B667" i="1"/>
  <c r="D667" i="1"/>
  <c r="F667" i="1"/>
  <c r="H667" i="1"/>
  <c r="L667" i="1"/>
  <c r="C668" i="1"/>
  <c r="D668" i="1"/>
  <c r="F668" i="1"/>
  <c r="H668" i="1"/>
  <c r="L668" i="1"/>
  <c r="N668" i="1"/>
  <c r="B669" i="1"/>
  <c r="C669" i="1"/>
  <c r="D669" i="1"/>
  <c r="F669" i="1"/>
  <c r="L669" i="1"/>
  <c r="M669" i="1"/>
  <c r="B670" i="1"/>
  <c r="C670" i="1"/>
  <c r="D670" i="1"/>
  <c r="L670" i="1"/>
  <c r="N670" i="1"/>
  <c r="B671" i="1"/>
  <c r="C671" i="1"/>
  <c r="H671" i="1"/>
  <c r="L671" i="1"/>
  <c r="M671" i="1"/>
  <c r="O671" i="1" s="1"/>
  <c r="N671" i="1"/>
  <c r="B672" i="1"/>
  <c r="F672" i="1"/>
  <c r="L672" i="1"/>
  <c r="M672" i="1"/>
  <c r="O672" i="1" s="1"/>
  <c r="N672" i="1"/>
  <c r="D673" i="1"/>
  <c r="H673" i="1"/>
  <c r="L673" i="1"/>
  <c r="M673" i="1"/>
  <c r="O673" i="1" s="1"/>
  <c r="N673" i="1"/>
  <c r="C674" i="1"/>
  <c r="F674" i="1"/>
  <c r="H674" i="1"/>
  <c r="L674" i="1"/>
  <c r="M674" i="1"/>
  <c r="B675" i="1"/>
  <c r="D675" i="1"/>
  <c r="F675" i="1"/>
  <c r="H675" i="1"/>
  <c r="L675" i="1"/>
  <c r="C676" i="1"/>
  <c r="D676" i="1"/>
  <c r="F676" i="1"/>
  <c r="H676" i="1"/>
  <c r="L676" i="1"/>
  <c r="N676" i="1"/>
  <c r="B677" i="1"/>
  <c r="C677" i="1"/>
  <c r="D677" i="1"/>
  <c r="F677" i="1"/>
  <c r="L677" i="1"/>
  <c r="M677" i="1"/>
  <c r="B678" i="1"/>
  <c r="C678" i="1"/>
  <c r="D678" i="1"/>
  <c r="L678" i="1"/>
  <c r="N678" i="1"/>
  <c r="B679" i="1"/>
  <c r="C679" i="1"/>
  <c r="H679" i="1"/>
  <c r="L679" i="1"/>
  <c r="M679" i="1"/>
  <c r="O679" i="1" s="1"/>
  <c r="N679" i="1"/>
  <c r="B680" i="1"/>
  <c r="F680" i="1"/>
  <c r="L680" i="1"/>
  <c r="M680" i="1"/>
  <c r="O680" i="1" s="1"/>
  <c r="N680" i="1"/>
  <c r="D681" i="1"/>
  <c r="H681" i="1"/>
  <c r="L681" i="1"/>
  <c r="M681" i="1"/>
  <c r="O681" i="1" s="1"/>
  <c r="N681" i="1"/>
  <c r="C682" i="1"/>
  <c r="F682" i="1"/>
  <c r="H682" i="1"/>
  <c r="L682" i="1"/>
  <c r="M682" i="1"/>
  <c r="B683" i="1"/>
  <c r="D683" i="1"/>
  <c r="F683" i="1"/>
  <c r="H683" i="1"/>
  <c r="L683" i="1"/>
  <c r="C684" i="1"/>
  <c r="D684" i="1"/>
  <c r="F684" i="1"/>
  <c r="H684" i="1"/>
  <c r="L684" i="1"/>
  <c r="N684" i="1"/>
  <c r="B685" i="1"/>
  <c r="C685" i="1"/>
  <c r="D685" i="1"/>
  <c r="F685" i="1"/>
  <c r="L685" i="1"/>
  <c r="M685" i="1"/>
  <c r="B686" i="1"/>
  <c r="C686" i="1"/>
  <c r="D686" i="1"/>
  <c r="L686" i="1"/>
  <c r="N686" i="1"/>
  <c r="B687" i="1"/>
  <c r="C687" i="1"/>
  <c r="H687" i="1"/>
  <c r="L687" i="1"/>
  <c r="M687" i="1"/>
  <c r="O687" i="1" s="1"/>
  <c r="N687" i="1"/>
  <c r="B688" i="1"/>
  <c r="F688" i="1"/>
  <c r="L688" i="1"/>
  <c r="M688" i="1"/>
  <c r="O688" i="1" s="1"/>
  <c r="N688" i="1"/>
  <c r="D689" i="1"/>
  <c r="H689" i="1"/>
  <c r="L689" i="1"/>
  <c r="M689" i="1"/>
  <c r="O689" i="1" s="1"/>
  <c r="N689" i="1"/>
  <c r="C690" i="1"/>
  <c r="F690" i="1"/>
  <c r="H690" i="1"/>
  <c r="L690" i="1"/>
  <c r="M690" i="1"/>
  <c r="B691" i="1"/>
  <c r="D691" i="1"/>
  <c r="F691" i="1"/>
  <c r="H691" i="1"/>
  <c r="L691" i="1"/>
  <c r="C692" i="1"/>
  <c r="D692" i="1"/>
  <c r="F692" i="1"/>
  <c r="H692" i="1"/>
  <c r="L692" i="1"/>
  <c r="N692" i="1"/>
  <c r="B693" i="1"/>
  <c r="C693" i="1"/>
  <c r="D693" i="1"/>
  <c r="F693" i="1"/>
  <c r="L693" i="1"/>
  <c r="M693" i="1"/>
  <c r="B694" i="1"/>
  <c r="C694" i="1"/>
  <c r="D694" i="1"/>
  <c r="L694" i="1"/>
  <c r="N694" i="1"/>
  <c r="B695" i="1"/>
  <c r="C695" i="1"/>
  <c r="H695" i="1"/>
  <c r="L695" i="1"/>
  <c r="M695" i="1"/>
  <c r="O695" i="1" s="1"/>
  <c r="N695" i="1"/>
  <c r="B696" i="1"/>
  <c r="F696" i="1"/>
  <c r="L696" i="1"/>
  <c r="M696" i="1"/>
  <c r="O696" i="1" s="1"/>
  <c r="N696" i="1"/>
  <c r="D697" i="1"/>
  <c r="H697" i="1"/>
  <c r="L697" i="1"/>
  <c r="M697" i="1"/>
  <c r="O697" i="1" s="1"/>
  <c r="N697" i="1"/>
  <c r="C698" i="1"/>
  <c r="F698" i="1"/>
  <c r="H698" i="1"/>
  <c r="L698" i="1"/>
  <c r="M698" i="1"/>
  <c r="B699" i="1"/>
  <c r="D699" i="1"/>
  <c r="F699" i="1"/>
  <c r="H699" i="1"/>
  <c r="L699" i="1"/>
  <c r="C700" i="1"/>
  <c r="D700" i="1"/>
  <c r="F700" i="1"/>
  <c r="H700" i="1"/>
  <c r="L700" i="1"/>
  <c r="N700" i="1"/>
  <c r="B701" i="1"/>
  <c r="C701" i="1"/>
  <c r="D701" i="1"/>
  <c r="F701" i="1"/>
  <c r="L701" i="1"/>
  <c r="M701" i="1"/>
  <c r="B702" i="1"/>
  <c r="C702" i="1"/>
  <c r="D702" i="1"/>
  <c r="L702" i="1"/>
  <c r="N702" i="1"/>
  <c r="B703" i="1"/>
  <c r="C703" i="1"/>
  <c r="H703" i="1"/>
  <c r="L703" i="1"/>
  <c r="M703" i="1"/>
  <c r="O703" i="1" s="1"/>
  <c r="N703" i="1"/>
  <c r="B704" i="1"/>
  <c r="F704" i="1"/>
  <c r="L704" i="1"/>
  <c r="M704" i="1"/>
  <c r="O704" i="1" s="1"/>
  <c r="N704" i="1"/>
  <c r="D705" i="1"/>
  <c r="H705" i="1"/>
  <c r="L705" i="1"/>
  <c r="M705" i="1"/>
  <c r="O705" i="1" s="1"/>
  <c r="N705" i="1"/>
  <c r="C706" i="1"/>
  <c r="F706" i="1"/>
  <c r="H706" i="1"/>
  <c r="L706" i="1"/>
  <c r="M706" i="1"/>
  <c r="B707" i="1"/>
  <c r="D707" i="1"/>
  <c r="F707" i="1"/>
  <c r="H707" i="1"/>
  <c r="L707" i="1"/>
  <c r="B708" i="1"/>
  <c r="C708" i="1"/>
  <c r="D708" i="1"/>
  <c r="F708" i="1"/>
  <c r="H708" i="1"/>
  <c r="L708" i="1"/>
  <c r="M708" i="1"/>
  <c r="N708" i="1"/>
  <c r="O708" i="1"/>
  <c r="B709" i="1"/>
  <c r="C709" i="1"/>
  <c r="D709" i="1"/>
  <c r="F709" i="1"/>
  <c r="H709" i="1"/>
  <c r="L709" i="1"/>
  <c r="M709" i="1"/>
  <c r="O709" i="1" s="1"/>
  <c r="N709" i="1"/>
  <c r="B710" i="1"/>
  <c r="C710" i="1"/>
  <c r="D710" i="1"/>
  <c r="F710" i="1"/>
  <c r="H710" i="1"/>
  <c r="L710" i="1"/>
  <c r="M710" i="1"/>
  <c r="O710" i="1" s="1"/>
  <c r="N710" i="1"/>
  <c r="B711" i="1"/>
  <c r="C711" i="1"/>
  <c r="D711" i="1"/>
  <c r="F711" i="1"/>
  <c r="H711" i="1"/>
  <c r="L711" i="1"/>
  <c r="M711" i="1"/>
  <c r="N711" i="1"/>
  <c r="O711" i="1"/>
  <c r="B712" i="1"/>
  <c r="C712" i="1"/>
  <c r="D712" i="1"/>
  <c r="F712" i="1"/>
  <c r="H712" i="1"/>
  <c r="L712" i="1"/>
  <c r="M712" i="1"/>
  <c r="O712" i="1" s="1"/>
  <c r="N712" i="1"/>
  <c r="B713" i="1"/>
  <c r="C713" i="1"/>
  <c r="D713" i="1"/>
  <c r="F713" i="1"/>
  <c r="H713" i="1"/>
  <c r="L713" i="1"/>
  <c r="M713" i="1"/>
  <c r="N713" i="1"/>
  <c r="O713" i="1"/>
  <c r="B714" i="1"/>
  <c r="C714" i="1"/>
  <c r="D714" i="1"/>
  <c r="F714" i="1"/>
  <c r="H714" i="1"/>
  <c r="L714" i="1"/>
  <c r="M714" i="1"/>
  <c r="N714" i="1"/>
  <c r="O714" i="1"/>
  <c r="B715" i="1"/>
  <c r="C715" i="1"/>
  <c r="D715" i="1"/>
  <c r="F715" i="1"/>
  <c r="H715" i="1"/>
  <c r="L715" i="1"/>
  <c r="M715" i="1"/>
  <c r="O715" i="1" s="1"/>
  <c r="N715" i="1"/>
  <c r="B716" i="1"/>
  <c r="C716" i="1"/>
  <c r="D716" i="1"/>
  <c r="F716" i="1"/>
  <c r="H716" i="1"/>
  <c r="L716" i="1"/>
  <c r="M716" i="1"/>
  <c r="N716" i="1"/>
  <c r="O716" i="1"/>
  <c r="B717" i="1"/>
  <c r="C717" i="1"/>
  <c r="D717" i="1"/>
  <c r="F717" i="1"/>
  <c r="H717" i="1"/>
  <c r="L717" i="1"/>
  <c r="M717" i="1"/>
  <c r="O717" i="1" s="1"/>
  <c r="N717" i="1"/>
  <c r="B718" i="1"/>
  <c r="C718" i="1"/>
  <c r="D718" i="1"/>
  <c r="F718" i="1"/>
  <c r="H718" i="1"/>
  <c r="L718" i="1"/>
  <c r="M718" i="1"/>
  <c r="O718" i="1" s="1"/>
  <c r="N718" i="1"/>
  <c r="B719" i="1"/>
  <c r="C719" i="1"/>
  <c r="D719" i="1"/>
  <c r="F719" i="1"/>
  <c r="H719" i="1"/>
  <c r="L719" i="1"/>
  <c r="M719" i="1"/>
  <c r="N719" i="1"/>
  <c r="O719" i="1"/>
  <c r="B720" i="1"/>
  <c r="C720" i="1"/>
  <c r="D720" i="1"/>
  <c r="F720" i="1"/>
  <c r="H720" i="1"/>
  <c r="L720" i="1"/>
  <c r="M720" i="1"/>
  <c r="O720" i="1" s="1"/>
  <c r="N720" i="1"/>
  <c r="B721" i="1"/>
  <c r="C721" i="1"/>
  <c r="D721" i="1"/>
  <c r="F721" i="1"/>
  <c r="H721" i="1"/>
  <c r="L721" i="1"/>
  <c r="M721" i="1"/>
  <c r="N721" i="1"/>
  <c r="O721" i="1"/>
  <c r="B722" i="1"/>
  <c r="C722" i="1"/>
  <c r="D722" i="1"/>
  <c r="F722" i="1"/>
  <c r="H722" i="1"/>
  <c r="L722" i="1"/>
  <c r="M722" i="1"/>
  <c r="N722" i="1"/>
  <c r="O722" i="1"/>
  <c r="B723" i="1"/>
  <c r="C723" i="1"/>
  <c r="D723" i="1"/>
  <c r="F723" i="1"/>
  <c r="H723" i="1"/>
  <c r="L723" i="1"/>
  <c r="M723" i="1"/>
  <c r="O723" i="1" s="1"/>
  <c r="N723" i="1"/>
  <c r="B724" i="1"/>
  <c r="C724" i="1"/>
  <c r="D724" i="1"/>
  <c r="F724" i="1"/>
  <c r="H724" i="1"/>
  <c r="L724" i="1"/>
  <c r="M724" i="1"/>
  <c r="N724" i="1"/>
  <c r="O724" i="1"/>
  <c r="B725" i="1"/>
  <c r="C725" i="1"/>
  <c r="D725" i="1"/>
  <c r="F725" i="1"/>
  <c r="H725" i="1"/>
  <c r="L725" i="1"/>
  <c r="M725" i="1"/>
  <c r="O725" i="1" s="1"/>
  <c r="N725" i="1"/>
  <c r="B726" i="1"/>
  <c r="C726" i="1"/>
  <c r="D726" i="1"/>
  <c r="F726" i="1"/>
  <c r="H726" i="1"/>
  <c r="L726" i="1"/>
  <c r="M726" i="1"/>
  <c r="O726" i="1" s="1"/>
  <c r="N726" i="1"/>
  <c r="B727" i="1"/>
  <c r="C727" i="1"/>
  <c r="D727" i="1"/>
  <c r="F727" i="1"/>
  <c r="H727" i="1"/>
  <c r="L727" i="1"/>
  <c r="M727" i="1"/>
  <c r="N727" i="1"/>
  <c r="O727" i="1"/>
  <c r="B728" i="1"/>
  <c r="C728" i="1"/>
  <c r="D728" i="1"/>
  <c r="F728" i="1"/>
  <c r="H728" i="1"/>
  <c r="L728" i="1"/>
  <c r="M728" i="1"/>
  <c r="O728" i="1" s="1"/>
  <c r="N728" i="1"/>
  <c r="B729" i="1"/>
  <c r="C729" i="1"/>
  <c r="D729" i="1"/>
  <c r="F729" i="1"/>
  <c r="H729" i="1"/>
  <c r="L729" i="1"/>
  <c r="M729" i="1"/>
  <c r="N729" i="1"/>
  <c r="O729" i="1"/>
  <c r="B730" i="1"/>
  <c r="C730" i="1"/>
  <c r="D730" i="1"/>
  <c r="F730" i="1"/>
  <c r="H730" i="1"/>
  <c r="L730" i="1"/>
  <c r="M730" i="1"/>
  <c r="N730" i="1"/>
  <c r="O730" i="1"/>
  <c r="B731" i="1"/>
  <c r="C731" i="1"/>
  <c r="D731" i="1"/>
  <c r="F731" i="1"/>
  <c r="H731" i="1"/>
  <c r="L731" i="1"/>
  <c r="M731" i="1"/>
  <c r="O731" i="1" s="1"/>
  <c r="N731" i="1"/>
  <c r="B732" i="1"/>
  <c r="C732" i="1"/>
  <c r="D732" i="1"/>
  <c r="F732" i="1"/>
  <c r="H732" i="1"/>
  <c r="L732" i="1"/>
  <c r="M732" i="1"/>
  <c r="N732" i="1"/>
  <c r="O732" i="1"/>
  <c r="B733" i="1"/>
  <c r="C733" i="1"/>
  <c r="D733" i="1"/>
  <c r="F733" i="1"/>
  <c r="H733" i="1"/>
  <c r="L733" i="1"/>
  <c r="M733" i="1"/>
  <c r="O733" i="1" s="1"/>
  <c r="N733" i="1"/>
  <c r="B734" i="1"/>
  <c r="C734" i="1"/>
  <c r="D734" i="1"/>
  <c r="F734" i="1"/>
  <c r="H734" i="1"/>
  <c r="L734" i="1"/>
  <c r="M734" i="1"/>
  <c r="O734" i="1" s="1"/>
  <c r="N734" i="1"/>
  <c r="B735" i="1"/>
  <c r="C735" i="1"/>
  <c r="D735" i="1"/>
  <c r="F735" i="1"/>
  <c r="H735" i="1"/>
  <c r="L735" i="1"/>
  <c r="M735" i="1"/>
  <c r="N735" i="1"/>
  <c r="O735" i="1"/>
  <c r="B736" i="1"/>
  <c r="C736" i="1"/>
  <c r="D736" i="1"/>
  <c r="F736" i="1"/>
  <c r="H736" i="1"/>
  <c r="L736" i="1"/>
  <c r="M736" i="1"/>
  <c r="O736" i="1" s="1"/>
  <c r="N736" i="1"/>
  <c r="B737" i="1"/>
  <c r="C737" i="1"/>
  <c r="D737" i="1"/>
  <c r="F737" i="1"/>
  <c r="H737" i="1"/>
  <c r="L737" i="1"/>
  <c r="M737" i="1"/>
  <c r="N737" i="1"/>
  <c r="O737" i="1"/>
  <c r="B738" i="1"/>
  <c r="C738" i="1"/>
  <c r="D738" i="1"/>
  <c r="F738" i="1"/>
  <c r="H738" i="1"/>
  <c r="L738" i="1"/>
  <c r="M738" i="1"/>
  <c r="N738" i="1"/>
  <c r="O738" i="1"/>
  <c r="B739" i="1"/>
  <c r="C739" i="1"/>
  <c r="D739" i="1"/>
  <c r="F739" i="1"/>
  <c r="H739" i="1"/>
  <c r="L739" i="1"/>
  <c r="M739" i="1"/>
  <c r="O739" i="1" s="1"/>
  <c r="N739" i="1"/>
  <c r="B740" i="1"/>
  <c r="C740" i="1"/>
  <c r="D740" i="1"/>
  <c r="F740" i="1"/>
  <c r="H740" i="1"/>
  <c r="L740" i="1"/>
  <c r="M740" i="1"/>
  <c r="N740" i="1"/>
  <c r="O740" i="1"/>
  <c r="B741" i="1"/>
  <c r="C741" i="1"/>
  <c r="D741" i="1"/>
  <c r="F741" i="1"/>
  <c r="H741" i="1"/>
  <c r="L741" i="1"/>
  <c r="M741" i="1"/>
  <c r="O741" i="1" s="1"/>
  <c r="N741" i="1"/>
  <c r="B742" i="1"/>
  <c r="C742" i="1"/>
  <c r="D742" i="1"/>
  <c r="F742" i="1"/>
  <c r="H742" i="1"/>
  <c r="L742" i="1"/>
  <c r="M742" i="1"/>
  <c r="O742" i="1" s="1"/>
  <c r="N742" i="1"/>
  <c r="B743" i="1"/>
  <c r="C743" i="1"/>
  <c r="D743" i="1"/>
  <c r="F743" i="1"/>
  <c r="H743" i="1"/>
  <c r="L743" i="1"/>
  <c r="M743" i="1"/>
  <c r="N743" i="1"/>
  <c r="O743" i="1"/>
  <c r="B744" i="1"/>
  <c r="C744" i="1"/>
  <c r="D744" i="1"/>
  <c r="F744" i="1"/>
  <c r="H744" i="1"/>
  <c r="L744" i="1"/>
  <c r="M744" i="1"/>
  <c r="O744" i="1" s="1"/>
  <c r="N744" i="1"/>
  <c r="B745" i="1"/>
  <c r="C745" i="1"/>
  <c r="D745" i="1"/>
  <c r="F745" i="1"/>
  <c r="H745" i="1"/>
  <c r="L745" i="1"/>
  <c r="M745" i="1"/>
  <c r="N745" i="1"/>
  <c r="O745" i="1"/>
  <c r="B746" i="1"/>
  <c r="C746" i="1"/>
  <c r="D746" i="1"/>
  <c r="F746" i="1"/>
  <c r="H746" i="1"/>
  <c r="L746" i="1"/>
  <c r="M746" i="1"/>
  <c r="N746" i="1"/>
  <c r="O746" i="1"/>
  <c r="B747" i="1"/>
  <c r="C747" i="1"/>
  <c r="D747" i="1"/>
  <c r="F747" i="1"/>
  <c r="H747" i="1"/>
  <c r="L747" i="1"/>
  <c r="M747" i="1"/>
  <c r="O747" i="1" s="1"/>
  <c r="N747" i="1"/>
  <c r="B748" i="1"/>
  <c r="C748" i="1"/>
  <c r="D748" i="1"/>
  <c r="F748" i="1"/>
  <c r="H748" i="1"/>
  <c r="L748" i="1"/>
  <c r="M748" i="1"/>
  <c r="N748" i="1"/>
  <c r="O748" i="1"/>
  <c r="B749" i="1"/>
  <c r="C749" i="1"/>
  <c r="D749" i="1"/>
  <c r="F749" i="1"/>
  <c r="H749" i="1"/>
  <c r="L749" i="1"/>
  <c r="M749" i="1"/>
  <c r="O749" i="1" s="1"/>
  <c r="N749" i="1"/>
  <c r="B750" i="1"/>
  <c r="C750" i="1"/>
  <c r="D750" i="1"/>
  <c r="F750" i="1"/>
  <c r="H750" i="1"/>
  <c r="L750" i="1"/>
  <c r="M750" i="1"/>
  <c r="O750" i="1" s="1"/>
  <c r="N750" i="1"/>
  <c r="B751" i="1"/>
  <c r="C751" i="1"/>
  <c r="D751" i="1"/>
  <c r="F751" i="1"/>
  <c r="H751" i="1"/>
  <c r="L751" i="1"/>
  <c r="M751" i="1"/>
  <c r="N751" i="1"/>
  <c r="O751" i="1"/>
  <c r="B752" i="1"/>
  <c r="C752" i="1"/>
  <c r="D752" i="1"/>
  <c r="F752" i="1"/>
  <c r="H752" i="1"/>
  <c r="L752" i="1"/>
  <c r="M752" i="1"/>
  <c r="O752" i="1" s="1"/>
  <c r="N752" i="1"/>
  <c r="B753" i="1"/>
  <c r="C753" i="1"/>
  <c r="D753" i="1"/>
  <c r="F753" i="1"/>
  <c r="H753" i="1"/>
  <c r="L753" i="1"/>
  <c r="M753" i="1"/>
  <c r="N753" i="1"/>
  <c r="O753" i="1"/>
  <c r="B754" i="1"/>
  <c r="C754" i="1"/>
  <c r="D754" i="1"/>
  <c r="F754" i="1"/>
  <c r="H754" i="1"/>
  <c r="L754" i="1"/>
  <c r="M754" i="1"/>
  <c r="N754" i="1"/>
  <c r="O754" i="1"/>
  <c r="B755" i="1"/>
  <c r="C755" i="1"/>
  <c r="D755" i="1"/>
  <c r="F755" i="1"/>
  <c r="H755" i="1"/>
  <c r="L755" i="1"/>
  <c r="M755" i="1"/>
  <c r="O755" i="1" s="1"/>
  <c r="N755" i="1"/>
  <c r="B756" i="1"/>
  <c r="C756" i="1"/>
  <c r="D756" i="1"/>
  <c r="F756" i="1"/>
  <c r="H756" i="1"/>
  <c r="L756" i="1"/>
  <c r="M756" i="1"/>
  <c r="N756" i="1"/>
  <c r="O756" i="1"/>
  <c r="B757" i="1"/>
  <c r="C757" i="1"/>
  <c r="D757" i="1"/>
  <c r="F757" i="1"/>
  <c r="H757" i="1"/>
  <c r="L757" i="1"/>
  <c r="M757" i="1"/>
  <c r="O757" i="1" s="1"/>
  <c r="N757" i="1"/>
  <c r="B758" i="1"/>
  <c r="C758" i="1"/>
  <c r="D758" i="1"/>
  <c r="F758" i="1"/>
  <c r="H758" i="1"/>
  <c r="L758" i="1"/>
  <c r="M758" i="1"/>
  <c r="O758" i="1" s="1"/>
  <c r="N758" i="1"/>
  <c r="B759" i="1"/>
  <c r="C759" i="1"/>
  <c r="D759" i="1"/>
  <c r="F759" i="1"/>
  <c r="H759" i="1"/>
  <c r="L759" i="1"/>
  <c r="M759" i="1"/>
  <c r="N759" i="1"/>
  <c r="O759" i="1"/>
  <c r="B760" i="1"/>
  <c r="C760" i="1"/>
  <c r="D760" i="1"/>
  <c r="F760" i="1"/>
  <c r="H760" i="1"/>
  <c r="L760" i="1"/>
  <c r="M760" i="1"/>
  <c r="O760" i="1" s="1"/>
  <c r="N760" i="1"/>
  <c r="B761" i="1"/>
  <c r="C761" i="1"/>
  <c r="D761" i="1"/>
  <c r="F761" i="1"/>
  <c r="H761" i="1"/>
  <c r="L761" i="1"/>
  <c r="M761" i="1"/>
  <c r="N761" i="1"/>
  <c r="O761" i="1"/>
  <c r="B762" i="1"/>
  <c r="C762" i="1"/>
  <c r="D762" i="1"/>
  <c r="F762" i="1"/>
  <c r="H762" i="1"/>
  <c r="L762" i="1"/>
  <c r="M762" i="1"/>
  <c r="N762" i="1"/>
  <c r="O762" i="1"/>
  <c r="B763" i="1"/>
  <c r="C763" i="1"/>
  <c r="D763" i="1"/>
  <c r="F763" i="1"/>
  <c r="H763" i="1"/>
  <c r="L763" i="1"/>
  <c r="M763" i="1"/>
  <c r="O763" i="1" s="1"/>
  <c r="N763" i="1"/>
  <c r="B764" i="1"/>
  <c r="C764" i="1"/>
  <c r="D764" i="1"/>
  <c r="F764" i="1"/>
  <c r="H764" i="1"/>
  <c r="L764" i="1"/>
  <c r="M764" i="1"/>
  <c r="N764" i="1"/>
  <c r="O764" i="1"/>
  <c r="B765" i="1"/>
  <c r="C765" i="1"/>
  <c r="D765" i="1"/>
  <c r="F765" i="1"/>
  <c r="H765" i="1"/>
  <c r="L765" i="1"/>
  <c r="M765" i="1"/>
  <c r="O765" i="1" s="1"/>
  <c r="N765" i="1"/>
  <c r="B766" i="1"/>
  <c r="C766" i="1"/>
  <c r="D766" i="1"/>
  <c r="F766" i="1"/>
  <c r="H766" i="1"/>
  <c r="L766" i="1"/>
  <c r="M766" i="1"/>
  <c r="O766" i="1" s="1"/>
  <c r="N766" i="1"/>
  <c r="B767" i="1"/>
  <c r="C767" i="1"/>
  <c r="D767" i="1"/>
  <c r="F767" i="1"/>
  <c r="H767" i="1"/>
  <c r="L767" i="1"/>
  <c r="M767" i="1"/>
  <c r="N767" i="1"/>
  <c r="O767" i="1"/>
  <c r="B768" i="1"/>
  <c r="C768" i="1"/>
  <c r="D768" i="1"/>
  <c r="F768" i="1"/>
  <c r="H768" i="1"/>
  <c r="L768" i="1"/>
  <c r="M768" i="1"/>
  <c r="O768" i="1" s="1"/>
  <c r="N768" i="1"/>
  <c r="B769" i="1"/>
  <c r="C769" i="1"/>
  <c r="D769" i="1"/>
  <c r="F769" i="1"/>
  <c r="H769" i="1"/>
  <c r="L769" i="1"/>
  <c r="M769" i="1"/>
  <c r="N769" i="1"/>
  <c r="O769" i="1"/>
  <c r="B770" i="1"/>
  <c r="C770" i="1"/>
  <c r="D770" i="1"/>
  <c r="F770" i="1"/>
  <c r="H770" i="1"/>
  <c r="L770" i="1"/>
  <c r="M770" i="1"/>
  <c r="N770" i="1"/>
  <c r="O770" i="1"/>
  <c r="B771" i="1"/>
  <c r="C771" i="1"/>
  <c r="D771" i="1"/>
  <c r="F771" i="1"/>
  <c r="H771" i="1"/>
  <c r="L771" i="1"/>
  <c r="M771" i="1"/>
  <c r="O771" i="1" s="1"/>
  <c r="N771" i="1"/>
  <c r="B772" i="1"/>
  <c r="C772" i="1"/>
  <c r="D772" i="1"/>
  <c r="F772" i="1"/>
  <c r="H772" i="1"/>
  <c r="L772" i="1"/>
  <c r="M772" i="1"/>
  <c r="N772" i="1"/>
  <c r="O772" i="1"/>
  <c r="B773" i="1"/>
  <c r="C773" i="1"/>
  <c r="D773" i="1"/>
  <c r="F773" i="1"/>
  <c r="H773" i="1"/>
  <c r="L773" i="1"/>
  <c r="M773" i="1"/>
  <c r="O773" i="1" s="1"/>
  <c r="N773" i="1"/>
  <c r="B774" i="1"/>
  <c r="C774" i="1"/>
  <c r="D774" i="1"/>
  <c r="F774" i="1"/>
  <c r="H774" i="1"/>
  <c r="L774" i="1"/>
  <c r="M774" i="1"/>
  <c r="O774" i="1" s="1"/>
  <c r="N774" i="1"/>
  <c r="B775" i="1"/>
  <c r="C775" i="1"/>
  <c r="D775" i="1"/>
  <c r="F775" i="1"/>
  <c r="H775" i="1"/>
  <c r="L775" i="1"/>
  <c r="M775" i="1"/>
  <c r="N775" i="1"/>
  <c r="O775" i="1"/>
  <c r="B776" i="1"/>
  <c r="C776" i="1"/>
  <c r="D776" i="1"/>
  <c r="F776" i="1"/>
  <c r="H776" i="1"/>
  <c r="L776" i="1"/>
  <c r="M776" i="1"/>
  <c r="O776" i="1" s="1"/>
  <c r="N776" i="1"/>
  <c r="B777" i="1"/>
  <c r="C777" i="1"/>
  <c r="D777" i="1"/>
  <c r="F777" i="1"/>
  <c r="H777" i="1"/>
  <c r="L777" i="1"/>
  <c r="M777" i="1"/>
  <c r="N777" i="1"/>
  <c r="O777" i="1"/>
  <c r="B778" i="1"/>
  <c r="C778" i="1"/>
  <c r="D778" i="1"/>
  <c r="F778" i="1"/>
  <c r="H778" i="1"/>
  <c r="L778" i="1"/>
  <c r="M778" i="1"/>
  <c r="N778" i="1"/>
  <c r="O778" i="1"/>
  <c r="B779" i="1"/>
  <c r="C779" i="1"/>
  <c r="D779" i="1"/>
  <c r="F779" i="1"/>
  <c r="H779" i="1"/>
  <c r="L779" i="1"/>
  <c r="M779" i="1"/>
  <c r="O779" i="1" s="1"/>
  <c r="N779" i="1"/>
  <c r="B780" i="1"/>
  <c r="C780" i="1"/>
  <c r="D780" i="1"/>
  <c r="F780" i="1"/>
  <c r="H780" i="1"/>
  <c r="L780" i="1"/>
  <c r="M780" i="1"/>
  <c r="N780" i="1"/>
  <c r="O780" i="1"/>
  <c r="B781" i="1"/>
  <c r="C781" i="1"/>
  <c r="D781" i="1"/>
  <c r="F781" i="1"/>
  <c r="H781" i="1"/>
  <c r="L781" i="1"/>
  <c r="M781" i="1"/>
  <c r="O781" i="1" s="1"/>
  <c r="N781" i="1"/>
  <c r="B782" i="1"/>
  <c r="C782" i="1"/>
  <c r="D782" i="1"/>
  <c r="F782" i="1"/>
  <c r="H782" i="1"/>
  <c r="L782" i="1"/>
  <c r="M782" i="1"/>
  <c r="O782" i="1" s="1"/>
  <c r="N782" i="1"/>
  <c r="B783" i="1"/>
  <c r="C783" i="1"/>
  <c r="D783" i="1"/>
  <c r="F783" i="1"/>
  <c r="H783" i="1"/>
  <c r="L783" i="1"/>
  <c r="M783" i="1"/>
  <c r="N783" i="1"/>
  <c r="O783" i="1"/>
  <c r="B784" i="1"/>
  <c r="C784" i="1"/>
  <c r="D784" i="1"/>
  <c r="F784" i="1"/>
  <c r="H784" i="1"/>
  <c r="L784" i="1"/>
  <c r="M784" i="1"/>
  <c r="O784" i="1" s="1"/>
  <c r="N784" i="1"/>
  <c r="B785" i="1"/>
  <c r="C785" i="1"/>
  <c r="D785" i="1"/>
  <c r="F785" i="1"/>
  <c r="H785" i="1"/>
  <c r="L785" i="1"/>
  <c r="M785" i="1"/>
  <c r="N785" i="1"/>
  <c r="O785" i="1"/>
  <c r="B786" i="1"/>
  <c r="C786" i="1"/>
  <c r="D786" i="1"/>
  <c r="F786" i="1"/>
  <c r="H786" i="1"/>
  <c r="L786" i="1"/>
  <c r="M786" i="1"/>
  <c r="N786" i="1"/>
  <c r="O786" i="1"/>
  <c r="B787" i="1"/>
  <c r="C787" i="1"/>
  <c r="D787" i="1"/>
  <c r="F787" i="1"/>
  <c r="H787" i="1"/>
  <c r="L787" i="1"/>
  <c r="M787" i="1"/>
  <c r="O787" i="1" s="1"/>
  <c r="N787" i="1"/>
  <c r="B788" i="1"/>
  <c r="C788" i="1"/>
  <c r="D788" i="1"/>
  <c r="F788" i="1"/>
  <c r="H788" i="1"/>
  <c r="L788" i="1"/>
  <c r="M788" i="1"/>
  <c r="N788" i="1"/>
  <c r="O788" i="1"/>
  <c r="B789" i="1"/>
  <c r="C789" i="1"/>
  <c r="D789" i="1"/>
  <c r="F789" i="1"/>
  <c r="H789" i="1"/>
  <c r="L789" i="1"/>
  <c r="M789" i="1"/>
  <c r="O789" i="1" s="1"/>
  <c r="N789" i="1"/>
  <c r="B790" i="1"/>
  <c r="C790" i="1"/>
  <c r="D790" i="1"/>
  <c r="F790" i="1"/>
  <c r="H790" i="1"/>
  <c r="L790" i="1"/>
  <c r="M790" i="1"/>
  <c r="O790" i="1" s="1"/>
  <c r="N790" i="1"/>
  <c r="B791" i="1"/>
  <c r="C791" i="1"/>
  <c r="D791" i="1"/>
  <c r="F791" i="1"/>
  <c r="H791" i="1"/>
  <c r="L791" i="1"/>
  <c r="M791" i="1"/>
  <c r="N791" i="1"/>
  <c r="O791" i="1"/>
  <c r="B792" i="1"/>
  <c r="C792" i="1"/>
  <c r="D792" i="1"/>
  <c r="F792" i="1"/>
  <c r="H792" i="1"/>
  <c r="L792" i="1"/>
  <c r="M792" i="1"/>
  <c r="O792" i="1" s="1"/>
  <c r="N792" i="1"/>
  <c r="B793" i="1"/>
  <c r="C793" i="1"/>
  <c r="D793" i="1"/>
  <c r="F793" i="1"/>
  <c r="H793" i="1"/>
  <c r="L793" i="1"/>
  <c r="M793" i="1"/>
  <c r="N793" i="1"/>
  <c r="O793" i="1"/>
  <c r="B794" i="1"/>
  <c r="C794" i="1"/>
  <c r="D794" i="1"/>
  <c r="F794" i="1"/>
  <c r="H794" i="1"/>
  <c r="L794" i="1"/>
  <c r="M794" i="1"/>
  <c r="N794" i="1"/>
  <c r="O794" i="1"/>
  <c r="B795" i="1"/>
  <c r="C795" i="1"/>
  <c r="D795" i="1"/>
  <c r="F795" i="1"/>
  <c r="H795" i="1"/>
  <c r="L795" i="1"/>
  <c r="M795" i="1"/>
  <c r="O795" i="1" s="1"/>
  <c r="N795" i="1"/>
  <c r="B796" i="1"/>
  <c r="C796" i="1"/>
  <c r="D796" i="1"/>
  <c r="F796" i="1"/>
  <c r="H796" i="1"/>
  <c r="L796" i="1"/>
  <c r="M796" i="1"/>
  <c r="N796" i="1"/>
  <c r="O796" i="1"/>
  <c r="B797" i="1"/>
  <c r="C797" i="1"/>
  <c r="D797" i="1"/>
  <c r="F797" i="1"/>
  <c r="H797" i="1"/>
  <c r="L797" i="1"/>
  <c r="M797" i="1"/>
  <c r="O797" i="1" s="1"/>
  <c r="N797" i="1"/>
  <c r="B798" i="1"/>
  <c r="C798" i="1"/>
  <c r="D798" i="1"/>
  <c r="F798" i="1"/>
  <c r="H798" i="1"/>
  <c r="L798" i="1"/>
  <c r="M798" i="1"/>
  <c r="O798" i="1" s="1"/>
  <c r="N798" i="1"/>
  <c r="B799" i="1"/>
  <c r="C799" i="1"/>
  <c r="D799" i="1"/>
  <c r="F799" i="1"/>
  <c r="H799" i="1"/>
  <c r="L799" i="1"/>
  <c r="M799" i="1"/>
  <c r="N799" i="1"/>
  <c r="O799" i="1"/>
  <c r="B800" i="1"/>
  <c r="C800" i="1"/>
  <c r="D800" i="1"/>
  <c r="F800" i="1"/>
  <c r="H800" i="1"/>
  <c r="L800" i="1"/>
  <c r="M800" i="1"/>
  <c r="O800" i="1" s="1"/>
  <c r="N800" i="1"/>
  <c r="B801" i="1"/>
  <c r="C801" i="1"/>
  <c r="D801" i="1"/>
  <c r="F801" i="1"/>
  <c r="H801" i="1"/>
  <c r="L801" i="1"/>
  <c r="M801" i="1"/>
  <c r="N801" i="1"/>
  <c r="O801" i="1"/>
  <c r="B802" i="1"/>
  <c r="C802" i="1"/>
  <c r="D802" i="1"/>
  <c r="F802" i="1"/>
  <c r="H802" i="1"/>
  <c r="L802" i="1"/>
  <c r="M802" i="1"/>
  <c r="N802" i="1"/>
  <c r="O802" i="1"/>
  <c r="B803" i="1"/>
  <c r="C803" i="1"/>
  <c r="D803" i="1"/>
  <c r="F803" i="1"/>
  <c r="H803" i="1"/>
  <c r="L803" i="1"/>
  <c r="M803" i="1"/>
  <c r="O803" i="1" s="1"/>
  <c r="N803" i="1"/>
  <c r="B804" i="1"/>
  <c r="C804" i="1"/>
  <c r="D804" i="1"/>
  <c r="F804" i="1"/>
  <c r="H804" i="1"/>
  <c r="L804" i="1"/>
  <c r="M804" i="1"/>
  <c r="N804" i="1"/>
  <c r="O804" i="1"/>
  <c r="B805" i="1"/>
  <c r="C805" i="1"/>
  <c r="D805" i="1"/>
  <c r="F805" i="1"/>
  <c r="H805" i="1"/>
  <c r="L805" i="1"/>
  <c r="M805" i="1"/>
  <c r="O805" i="1" s="1"/>
  <c r="N805" i="1"/>
  <c r="B806" i="1"/>
  <c r="C806" i="1"/>
  <c r="D806" i="1"/>
  <c r="F806" i="1"/>
  <c r="H806" i="1"/>
  <c r="L806" i="1"/>
  <c r="M806" i="1"/>
  <c r="O806" i="1" s="1"/>
  <c r="N806" i="1"/>
  <c r="B807" i="1"/>
  <c r="C807" i="1"/>
  <c r="D807" i="1"/>
  <c r="F807" i="1"/>
  <c r="H807" i="1"/>
  <c r="L807" i="1"/>
  <c r="M807" i="1"/>
  <c r="N807" i="1"/>
  <c r="O807" i="1"/>
  <c r="B808" i="1"/>
  <c r="C808" i="1"/>
  <c r="D808" i="1"/>
  <c r="F808" i="1"/>
  <c r="H808" i="1"/>
  <c r="L808" i="1"/>
  <c r="M808" i="1"/>
  <c r="O808" i="1" s="1"/>
  <c r="N808" i="1"/>
  <c r="B809" i="1"/>
  <c r="C809" i="1"/>
  <c r="D809" i="1"/>
  <c r="F809" i="1"/>
  <c r="H809" i="1"/>
  <c r="L809" i="1"/>
  <c r="M809" i="1"/>
  <c r="N809" i="1"/>
  <c r="O809" i="1"/>
  <c r="B810" i="1"/>
  <c r="C810" i="1"/>
  <c r="D810" i="1"/>
  <c r="F810" i="1"/>
  <c r="H810" i="1"/>
  <c r="L810" i="1"/>
  <c r="M810" i="1"/>
  <c r="N810" i="1"/>
  <c r="O810" i="1"/>
  <c r="B811" i="1"/>
  <c r="C811" i="1"/>
  <c r="D811" i="1"/>
  <c r="F811" i="1"/>
  <c r="H811" i="1"/>
  <c r="L811" i="1"/>
  <c r="M811" i="1"/>
  <c r="O811" i="1" s="1"/>
  <c r="N811" i="1"/>
  <c r="B812" i="1"/>
  <c r="C812" i="1"/>
  <c r="D812" i="1"/>
  <c r="F812" i="1"/>
  <c r="H812" i="1"/>
  <c r="L812" i="1"/>
  <c r="M812" i="1"/>
  <c r="N812" i="1"/>
  <c r="O812" i="1"/>
  <c r="B813" i="1"/>
  <c r="C813" i="1"/>
  <c r="D813" i="1"/>
  <c r="F813" i="1"/>
  <c r="H813" i="1"/>
  <c r="L813" i="1"/>
  <c r="M813" i="1"/>
  <c r="O813" i="1" s="1"/>
  <c r="N813" i="1"/>
  <c r="B814" i="1"/>
  <c r="C814" i="1"/>
  <c r="D814" i="1"/>
  <c r="F814" i="1"/>
  <c r="H814" i="1"/>
  <c r="L814" i="1"/>
  <c r="M814" i="1"/>
  <c r="O814" i="1" s="1"/>
  <c r="N814" i="1"/>
  <c r="B815" i="1"/>
  <c r="C815" i="1"/>
  <c r="D815" i="1"/>
  <c r="F815" i="1"/>
  <c r="H815" i="1"/>
  <c r="L815" i="1"/>
  <c r="M815" i="1"/>
  <c r="N815" i="1"/>
  <c r="O815" i="1"/>
  <c r="B816" i="1"/>
  <c r="C816" i="1"/>
  <c r="D816" i="1"/>
  <c r="F816" i="1"/>
  <c r="H816" i="1"/>
  <c r="L816" i="1"/>
  <c r="M816" i="1"/>
  <c r="O816" i="1" s="1"/>
  <c r="N816" i="1"/>
  <c r="B817" i="1"/>
  <c r="C817" i="1"/>
  <c r="D817" i="1"/>
  <c r="F817" i="1"/>
  <c r="H817" i="1"/>
  <c r="L817" i="1"/>
  <c r="M817" i="1"/>
  <c r="N817" i="1"/>
  <c r="O817" i="1"/>
  <c r="B818" i="1"/>
  <c r="C818" i="1"/>
  <c r="D818" i="1"/>
  <c r="F818" i="1"/>
  <c r="H818" i="1"/>
  <c r="L818" i="1"/>
  <c r="M818" i="1"/>
  <c r="N818" i="1"/>
  <c r="O818" i="1"/>
  <c r="B819" i="1"/>
  <c r="C819" i="1"/>
  <c r="D819" i="1"/>
  <c r="F819" i="1"/>
  <c r="H819" i="1"/>
  <c r="L819" i="1"/>
  <c r="M819" i="1"/>
  <c r="O819" i="1" s="1"/>
  <c r="N819" i="1"/>
  <c r="B820" i="1"/>
  <c r="C820" i="1"/>
  <c r="D820" i="1"/>
  <c r="F820" i="1"/>
  <c r="H820" i="1"/>
  <c r="L820" i="1"/>
  <c r="M820" i="1"/>
  <c r="N820" i="1"/>
  <c r="O820" i="1"/>
  <c r="B821" i="1"/>
  <c r="C821" i="1"/>
  <c r="D821" i="1"/>
  <c r="F821" i="1"/>
  <c r="H821" i="1"/>
  <c r="L821" i="1"/>
  <c r="M821" i="1"/>
  <c r="O821" i="1" s="1"/>
  <c r="N821" i="1"/>
  <c r="B822" i="1"/>
  <c r="C822" i="1"/>
  <c r="D822" i="1"/>
  <c r="F822" i="1"/>
  <c r="H822" i="1"/>
  <c r="L822" i="1"/>
  <c r="M822" i="1"/>
  <c r="O822" i="1" s="1"/>
  <c r="N822" i="1"/>
  <c r="B823" i="1"/>
  <c r="C823" i="1"/>
  <c r="D823" i="1"/>
  <c r="F823" i="1"/>
  <c r="H823" i="1"/>
  <c r="L823" i="1"/>
  <c r="M823" i="1"/>
  <c r="N823" i="1"/>
  <c r="O823" i="1"/>
  <c r="B824" i="1"/>
  <c r="C824" i="1"/>
  <c r="D824" i="1"/>
  <c r="F824" i="1"/>
  <c r="H824" i="1"/>
  <c r="L824" i="1"/>
  <c r="M824" i="1"/>
  <c r="O824" i="1" s="1"/>
  <c r="N824" i="1"/>
  <c r="B825" i="1"/>
  <c r="C825" i="1"/>
  <c r="D825" i="1"/>
  <c r="F825" i="1"/>
  <c r="H825" i="1"/>
  <c r="L825" i="1"/>
  <c r="M825" i="1"/>
  <c r="N825" i="1"/>
  <c r="O825" i="1"/>
  <c r="B826" i="1"/>
  <c r="C826" i="1"/>
  <c r="D826" i="1"/>
  <c r="F826" i="1"/>
  <c r="H826" i="1"/>
  <c r="L826" i="1"/>
  <c r="M826" i="1"/>
  <c r="N826" i="1"/>
  <c r="O826" i="1"/>
  <c r="B827" i="1"/>
  <c r="C827" i="1"/>
  <c r="D827" i="1"/>
  <c r="F827" i="1"/>
  <c r="H827" i="1"/>
  <c r="L827" i="1"/>
  <c r="M827" i="1"/>
  <c r="O827" i="1" s="1"/>
  <c r="N827" i="1"/>
  <c r="B828" i="1"/>
  <c r="C828" i="1"/>
  <c r="D828" i="1"/>
  <c r="F828" i="1"/>
  <c r="H828" i="1"/>
  <c r="L828" i="1"/>
  <c r="M828" i="1"/>
  <c r="N828" i="1"/>
  <c r="O828" i="1"/>
  <c r="B829" i="1"/>
  <c r="C829" i="1"/>
  <c r="D829" i="1"/>
  <c r="F829" i="1"/>
  <c r="H829" i="1"/>
  <c r="L829" i="1"/>
  <c r="M829" i="1"/>
  <c r="O829" i="1" s="1"/>
  <c r="N829" i="1"/>
  <c r="B830" i="1"/>
  <c r="C830" i="1"/>
  <c r="D830" i="1"/>
  <c r="F830" i="1"/>
  <c r="H830" i="1"/>
  <c r="L830" i="1"/>
  <c r="M830" i="1"/>
  <c r="O830" i="1" s="1"/>
  <c r="N830" i="1"/>
  <c r="B831" i="1"/>
  <c r="C831" i="1"/>
  <c r="D831" i="1"/>
  <c r="F831" i="1"/>
  <c r="H831" i="1"/>
  <c r="L831" i="1"/>
  <c r="M831" i="1"/>
  <c r="N831" i="1"/>
  <c r="O831" i="1"/>
  <c r="B832" i="1"/>
  <c r="C832" i="1"/>
  <c r="D832" i="1"/>
  <c r="F832" i="1"/>
  <c r="H832" i="1"/>
  <c r="L832" i="1"/>
  <c r="M832" i="1"/>
  <c r="O832" i="1" s="1"/>
  <c r="N832" i="1"/>
  <c r="B833" i="1"/>
  <c r="C833" i="1"/>
  <c r="D833" i="1"/>
  <c r="F833" i="1"/>
  <c r="H833" i="1"/>
  <c r="L833" i="1"/>
  <c r="M833" i="1"/>
  <c r="N833" i="1"/>
  <c r="O833" i="1"/>
  <c r="B834" i="1"/>
  <c r="C834" i="1"/>
  <c r="D834" i="1"/>
  <c r="F834" i="1"/>
  <c r="H834" i="1"/>
  <c r="L834" i="1"/>
  <c r="M834" i="1"/>
  <c r="N834" i="1"/>
  <c r="O834" i="1"/>
  <c r="B835" i="1"/>
  <c r="C835" i="1"/>
  <c r="D835" i="1"/>
  <c r="F835" i="1"/>
  <c r="H835" i="1"/>
  <c r="L835" i="1"/>
  <c r="M835" i="1"/>
  <c r="O835" i="1" s="1"/>
  <c r="N835" i="1"/>
  <c r="B836" i="1"/>
  <c r="C836" i="1"/>
  <c r="D836" i="1"/>
  <c r="F836" i="1"/>
  <c r="H836" i="1"/>
  <c r="L836" i="1"/>
  <c r="M836" i="1"/>
  <c r="N836" i="1"/>
  <c r="O836" i="1"/>
  <c r="B837" i="1"/>
  <c r="C837" i="1"/>
  <c r="D837" i="1"/>
  <c r="F837" i="1"/>
  <c r="H837" i="1"/>
  <c r="L837" i="1"/>
  <c r="M837" i="1"/>
  <c r="O837" i="1" s="1"/>
  <c r="N837" i="1"/>
  <c r="B838" i="1"/>
  <c r="C838" i="1"/>
  <c r="D838" i="1"/>
  <c r="F838" i="1"/>
  <c r="H838" i="1"/>
  <c r="L838" i="1"/>
  <c r="M838" i="1"/>
  <c r="O838" i="1" s="1"/>
  <c r="N838" i="1"/>
  <c r="B839" i="1"/>
  <c r="C839" i="1"/>
  <c r="D839" i="1"/>
  <c r="F839" i="1"/>
  <c r="H839" i="1"/>
  <c r="L839" i="1"/>
  <c r="M839" i="1"/>
  <c r="N839" i="1"/>
  <c r="O839" i="1"/>
  <c r="B840" i="1"/>
  <c r="C840" i="1"/>
  <c r="D840" i="1"/>
  <c r="F840" i="1"/>
  <c r="H840" i="1"/>
  <c r="L840" i="1"/>
  <c r="M840" i="1"/>
  <c r="O840" i="1" s="1"/>
  <c r="N840" i="1"/>
  <c r="B841" i="1"/>
  <c r="C841" i="1"/>
  <c r="D841" i="1"/>
  <c r="F841" i="1"/>
  <c r="H841" i="1"/>
  <c r="L841" i="1"/>
  <c r="M841" i="1"/>
  <c r="N841" i="1"/>
  <c r="O841" i="1"/>
  <c r="B842" i="1"/>
  <c r="C842" i="1"/>
  <c r="D842" i="1"/>
  <c r="F842" i="1"/>
  <c r="H842" i="1"/>
  <c r="L842" i="1"/>
  <c r="M842" i="1"/>
  <c r="N842" i="1"/>
  <c r="O842" i="1"/>
  <c r="B843" i="1"/>
  <c r="C843" i="1"/>
  <c r="D843" i="1"/>
  <c r="F843" i="1"/>
  <c r="H843" i="1"/>
  <c r="L843" i="1"/>
  <c r="M843" i="1"/>
  <c r="O843" i="1" s="1"/>
  <c r="N843" i="1"/>
  <c r="B844" i="1"/>
  <c r="C844" i="1"/>
  <c r="D844" i="1"/>
  <c r="F844" i="1"/>
  <c r="H844" i="1"/>
  <c r="L844" i="1"/>
  <c r="M844" i="1"/>
  <c r="N844" i="1"/>
  <c r="O844" i="1"/>
  <c r="B845" i="1"/>
  <c r="C845" i="1"/>
  <c r="D845" i="1"/>
  <c r="F845" i="1"/>
  <c r="H845" i="1"/>
  <c r="L845" i="1"/>
  <c r="M845" i="1"/>
  <c r="O845" i="1" s="1"/>
  <c r="N845" i="1"/>
  <c r="B846" i="1"/>
  <c r="C846" i="1"/>
  <c r="D846" i="1"/>
  <c r="F846" i="1"/>
  <c r="H846" i="1"/>
  <c r="L846" i="1"/>
  <c r="M846" i="1"/>
  <c r="O846" i="1" s="1"/>
  <c r="N846" i="1"/>
  <c r="B847" i="1"/>
  <c r="C847" i="1"/>
  <c r="D847" i="1"/>
  <c r="F847" i="1"/>
  <c r="H847" i="1"/>
  <c r="L847" i="1"/>
  <c r="M847" i="1"/>
  <c r="N847" i="1"/>
  <c r="O847" i="1"/>
  <c r="B848" i="1"/>
  <c r="C848" i="1"/>
  <c r="D848" i="1"/>
  <c r="F848" i="1"/>
  <c r="H848" i="1"/>
  <c r="L848" i="1"/>
  <c r="M848" i="1"/>
  <c r="O848" i="1" s="1"/>
  <c r="N848" i="1"/>
  <c r="B849" i="1"/>
  <c r="C849" i="1"/>
  <c r="D849" i="1"/>
  <c r="F849" i="1"/>
  <c r="H849" i="1"/>
  <c r="L849" i="1"/>
  <c r="M849" i="1"/>
  <c r="O849" i="1" s="1"/>
  <c r="N849" i="1"/>
  <c r="B850" i="1"/>
  <c r="C850" i="1"/>
  <c r="D850" i="1"/>
  <c r="F850" i="1"/>
  <c r="H850" i="1"/>
  <c r="L850" i="1"/>
  <c r="M850" i="1"/>
  <c r="N850" i="1"/>
  <c r="O850" i="1"/>
  <c r="B851" i="1"/>
  <c r="C851" i="1"/>
  <c r="D851" i="1"/>
  <c r="F851" i="1"/>
  <c r="H851" i="1"/>
  <c r="L851" i="1"/>
  <c r="M851" i="1"/>
  <c r="O851" i="1" s="1"/>
  <c r="N851" i="1"/>
  <c r="B852" i="1"/>
  <c r="C852" i="1"/>
  <c r="D852" i="1"/>
  <c r="F852" i="1"/>
  <c r="H852" i="1"/>
  <c r="L852" i="1"/>
  <c r="M852" i="1"/>
  <c r="N852" i="1"/>
  <c r="O852" i="1"/>
  <c r="B853" i="1"/>
  <c r="C853" i="1"/>
  <c r="D853" i="1"/>
  <c r="F853" i="1"/>
  <c r="H853" i="1"/>
  <c r="L853" i="1"/>
  <c r="M853" i="1"/>
  <c r="O853" i="1" s="1"/>
  <c r="N853" i="1"/>
  <c r="B854" i="1"/>
  <c r="C854" i="1"/>
  <c r="D854" i="1"/>
  <c r="F854" i="1"/>
  <c r="H854" i="1"/>
  <c r="L854" i="1"/>
  <c r="M854" i="1"/>
  <c r="O854" i="1" s="1"/>
  <c r="N854" i="1"/>
  <c r="B855" i="1"/>
  <c r="C855" i="1"/>
  <c r="D855" i="1"/>
  <c r="F855" i="1"/>
  <c r="H855" i="1"/>
  <c r="L855" i="1"/>
  <c r="M855" i="1"/>
  <c r="N855" i="1"/>
  <c r="O855" i="1"/>
  <c r="B856" i="1"/>
  <c r="C856" i="1"/>
  <c r="D856" i="1"/>
  <c r="F856" i="1"/>
  <c r="H856" i="1"/>
  <c r="L856" i="1"/>
  <c r="M856" i="1"/>
  <c r="O856" i="1" s="1"/>
  <c r="N856" i="1"/>
  <c r="B857" i="1"/>
  <c r="C857" i="1"/>
  <c r="D857" i="1"/>
  <c r="F857" i="1"/>
  <c r="H857" i="1"/>
  <c r="L857" i="1"/>
  <c r="M857" i="1"/>
  <c r="O857" i="1" s="1"/>
  <c r="N857" i="1"/>
  <c r="B858" i="1"/>
  <c r="C858" i="1"/>
  <c r="D858" i="1"/>
  <c r="F858" i="1"/>
  <c r="H858" i="1"/>
  <c r="L858" i="1"/>
  <c r="M858" i="1"/>
  <c r="N858" i="1"/>
  <c r="O858" i="1"/>
  <c r="B859" i="1"/>
  <c r="C859" i="1"/>
  <c r="D859" i="1"/>
  <c r="F859" i="1"/>
  <c r="H859" i="1"/>
  <c r="L859" i="1"/>
  <c r="M859" i="1"/>
  <c r="O859" i="1" s="1"/>
  <c r="N859" i="1"/>
  <c r="B860" i="1"/>
  <c r="C860" i="1"/>
  <c r="D860" i="1"/>
  <c r="F860" i="1"/>
  <c r="H860" i="1"/>
  <c r="L860" i="1"/>
  <c r="M860" i="1"/>
  <c r="N860" i="1"/>
  <c r="O860" i="1"/>
  <c r="B861" i="1"/>
  <c r="C861" i="1"/>
  <c r="D861" i="1"/>
  <c r="F861" i="1"/>
  <c r="H861" i="1"/>
  <c r="L861" i="1"/>
  <c r="M861" i="1"/>
  <c r="O861" i="1" s="1"/>
  <c r="N861" i="1"/>
  <c r="B862" i="1"/>
  <c r="C862" i="1"/>
  <c r="D862" i="1"/>
  <c r="F862" i="1"/>
  <c r="H862" i="1"/>
  <c r="L862" i="1"/>
  <c r="M862" i="1"/>
  <c r="O862" i="1" s="1"/>
  <c r="N862" i="1"/>
  <c r="B863" i="1"/>
  <c r="C863" i="1"/>
  <c r="D863" i="1"/>
  <c r="F863" i="1"/>
  <c r="H863" i="1"/>
  <c r="L863" i="1"/>
  <c r="M863" i="1"/>
  <c r="N863" i="1"/>
  <c r="O863" i="1"/>
  <c r="B864" i="1"/>
  <c r="C864" i="1"/>
  <c r="D864" i="1"/>
  <c r="F864" i="1"/>
  <c r="H864" i="1"/>
  <c r="L864" i="1"/>
  <c r="M864" i="1"/>
  <c r="O864" i="1" s="1"/>
  <c r="N864" i="1"/>
  <c r="B865" i="1"/>
  <c r="C865" i="1"/>
  <c r="D865" i="1"/>
  <c r="F865" i="1"/>
  <c r="H865" i="1"/>
  <c r="L865" i="1"/>
  <c r="M865" i="1"/>
  <c r="O865" i="1" s="1"/>
  <c r="N865" i="1"/>
  <c r="B866" i="1"/>
  <c r="C866" i="1"/>
  <c r="D866" i="1"/>
  <c r="F866" i="1"/>
  <c r="H866" i="1"/>
  <c r="L866" i="1"/>
  <c r="M866" i="1"/>
  <c r="N866" i="1"/>
  <c r="O866" i="1"/>
  <c r="B867" i="1"/>
  <c r="C867" i="1"/>
  <c r="D867" i="1"/>
  <c r="F867" i="1"/>
  <c r="H867" i="1"/>
  <c r="L867" i="1"/>
  <c r="M867" i="1"/>
  <c r="O867" i="1" s="1"/>
  <c r="N867" i="1"/>
  <c r="B868" i="1"/>
  <c r="C868" i="1"/>
  <c r="D868" i="1"/>
  <c r="F868" i="1"/>
  <c r="H868" i="1"/>
  <c r="L868" i="1"/>
  <c r="M868" i="1"/>
  <c r="N868" i="1"/>
  <c r="O868" i="1"/>
  <c r="B869" i="1"/>
  <c r="C869" i="1"/>
  <c r="D869" i="1"/>
  <c r="F869" i="1"/>
  <c r="H869" i="1"/>
  <c r="L869" i="1"/>
  <c r="M869" i="1"/>
  <c r="O869" i="1" s="1"/>
  <c r="N869" i="1"/>
  <c r="B870" i="1"/>
  <c r="C870" i="1"/>
  <c r="D870" i="1"/>
  <c r="F870" i="1"/>
  <c r="H870" i="1"/>
  <c r="L870" i="1"/>
  <c r="M870" i="1"/>
  <c r="O870" i="1" s="1"/>
  <c r="N870" i="1"/>
  <c r="B871" i="1"/>
  <c r="C871" i="1"/>
  <c r="D871" i="1"/>
  <c r="F871" i="1"/>
  <c r="H871" i="1"/>
  <c r="L871" i="1"/>
  <c r="M871" i="1"/>
  <c r="N871" i="1"/>
  <c r="O871" i="1"/>
  <c r="B872" i="1"/>
  <c r="C872" i="1"/>
  <c r="D872" i="1"/>
  <c r="F872" i="1"/>
  <c r="H872" i="1"/>
  <c r="L872" i="1"/>
  <c r="M872" i="1"/>
  <c r="O872" i="1" s="1"/>
  <c r="N872" i="1"/>
  <c r="B873" i="1"/>
  <c r="C873" i="1"/>
  <c r="D873" i="1"/>
  <c r="F873" i="1"/>
  <c r="H873" i="1"/>
  <c r="L873" i="1"/>
  <c r="M873" i="1"/>
  <c r="O873" i="1" s="1"/>
  <c r="N873" i="1"/>
  <c r="B874" i="1"/>
  <c r="C874" i="1"/>
  <c r="D874" i="1"/>
  <c r="F874" i="1"/>
  <c r="H874" i="1"/>
  <c r="L874" i="1"/>
  <c r="M874" i="1"/>
  <c r="N874" i="1"/>
  <c r="O874" i="1"/>
  <c r="B875" i="1"/>
  <c r="C875" i="1"/>
  <c r="D875" i="1"/>
  <c r="F875" i="1"/>
  <c r="H875" i="1"/>
  <c r="L875" i="1"/>
  <c r="M875" i="1"/>
  <c r="O875" i="1" s="1"/>
  <c r="N875" i="1"/>
  <c r="B876" i="1"/>
  <c r="C876" i="1"/>
  <c r="D876" i="1"/>
  <c r="F876" i="1"/>
  <c r="H876" i="1"/>
  <c r="L876" i="1"/>
  <c r="M876" i="1"/>
  <c r="N876" i="1"/>
  <c r="O876" i="1"/>
  <c r="B877" i="1"/>
  <c r="C877" i="1"/>
  <c r="D877" i="1"/>
  <c r="F877" i="1"/>
  <c r="H877" i="1"/>
  <c r="L877" i="1"/>
  <c r="M877" i="1"/>
  <c r="O877" i="1" s="1"/>
  <c r="N877" i="1"/>
  <c r="B878" i="1"/>
  <c r="C878" i="1"/>
  <c r="D878" i="1"/>
  <c r="F878" i="1"/>
  <c r="H878" i="1"/>
  <c r="L878" i="1"/>
  <c r="M878" i="1"/>
  <c r="O878" i="1" s="1"/>
  <c r="N878" i="1"/>
  <c r="B879" i="1"/>
  <c r="C879" i="1"/>
  <c r="D879" i="1"/>
  <c r="F879" i="1"/>
  <c r="H879" i="1"/>
  <c r="L879" i="1"/>
  <c r="M879" i="1"/>
  <c r="N879" i="1"/>
  <c r="O879" i="1"/>
  <c r="B880" i="1"/>
  <c r="C880" i="1"/>
  <c r="D880" i="1"/>
  <c r="F880" i="1"/>
  <c r="H880" i="1"/>
  <c r="L880" i="1"/>
  <c r="M880" i="1"/>
  <c r="O880" i="1" s="1"/>
  <c r="N880" i="1"/>
  <c r="B881" i="1"/>
  <c r="C881" i="1"/>
  <c r="D881" i="1"/>
  <c r="F881" i="1"/>
  <c r="H881" i="1"/>
  <c r="L881" i="1"/>
  <c r="M881" i="1"/>
  <c r="O881" i="1" s="1"/>
  <c r="N881" i="1"/>
  <c r="B882" i="1"/>
  <c r="C882" i="1"/>
  <c r="D882" i="1"/>
  <c r="F882" i="1"/>
  <c r="H882" i="1"/>
  <c r="L882" i="1"/>
  <c r="M882" i="1"/>
  <c r="N882" i="1"/>
  <c r="O882" i="1"/>
  <c r="B883" i="1"/>
  <c r="C883" i="1"/>
  <c r="D883" i="1"/>
  <c r="F883" i="1"/>
  <c r="H883" i="1"/>
  <c r="L883" i="1"/>
  <c r="M883" i="1"/>
  <c r="O883" i="1" s="1"/>
  <c r="N883" i="1"/>
  <c r="B884" i="1"/>
  <c r="C884" i="1"/>
  <c r="D884" i="1"/>
  <c r="F884" i="1"/>
  <c r="H884" i="1"/>
  <c r="L884" i="1"/>
  <c r="M884" i="1"/>
  <c r="N884" i="1"/>
  <c r="O884" i="1"/>
  <c r="B885" i="1"/>
  <c r="C885" i="1"/>
  <c r="D885" i="1"/>
  <c r="F885" i="1"/>
  <c r="H885" i="1"/>
  <c r="L885" i="1"/>
  <c r="M885" i="1"/>
  <c r="O885" i="1" s="1"/>
  <c r="N885" i="1"/>
  <c r="B886" i="1"/>
  <c r="C886" i="1"/>
  <c r="D886" i="1"/>
  <c r="F886" i="1"/>
  <c r="H886" i="1"/>
  <c r="L886" i="1"/>
  <c r="M886" i="1"/>
  <c r="O886" i="1" s="1"/>
  <c r="N886" i="1"/>
  <c r="B887" i="1"/>
  <c r="C887" i="1"/>
  <c r="D887" i="1"/>
  <c r="F887" i="1"/>
  <c r="H887" i="1"/>
  <c r="L887" i="1"/>
  <c r="M887" i="1"/>
  <c r="N887" i="1"/>
  <c r="O887" i="1"/>
  <c r="B888" i="1"/>
  <c r="C888" i="1"/>
  <c r="D888" i="1"/>
  <c r="F888" i="1"/>
  <c r="H888" i="1"/>
  <c r="L888" i="1"/>
  <c r="M888" i="1"/>
  <c r="O888" i="1" s="1"/>
  <c r="N888" i="1"/>
  <c r="B889" i="1"/>
  <c r="C889" i="1"/>
  <c r="D889" i="1"/>
  <c r="F889" i="1"/>
  <c r="H889" i="1"/>
  <c r="L889" i="1"/>
  <c r="M889" i="1"/>
  <c r="O889" i="1" s="1"/>
  <c r="N889" i="1"/>
  <c r="B890" i="1"/>
  <c r="C890" i="1"/>
  <c r="D890" i="1"/>
  <c r="F890" i="1"/>
  <c r="H890" i="1"/>
  <c r="L890" i="1"/>
  <c r="M890" i="1"/>
  <c r="N890" i="1"/>
  <c r="O890" i="1"/>
  <c r="B891" i="1"/>
  <c r="C891" i="1"/>
  <c r="D891" i="1"/>
  <c r="F891" i="1"/>
  <c r="H891" i="1"/>
  <c r="L891" i="1"/>
  <c r="M891" i="1"/>
  <c r="O891" i="1" s="1"/>
  <c r="N891" i="1"/>
  <c r="B892" i="1"/>
  <c r="C892" i="1"/>
  <c r="D892" i="1"/>
  <c r="F892" i="1"/>
  <c r="H892" i="1"/>
  <c r="L892" i="1"/>
  <c r="M892" i="1"/>
  <c r="N892" i="1"/>
  <c r="O892" i="1"/>
  <c r="B893" i="1"/>
  <c r="C893" i="1"/>
  <c r="D893" i="1"/>
  <c r="F893" i="1"/>
  <c r="H893" i="1"/>
  <c r="L893" i="1"/>
  <c r="M893" i="1"/>
  <c r="O893" i="1" s="1"/>
  <c r="N893" i="1"/>
  <c r="B894" i="1"/>
  <c r="C894" i="1"/>
  <c r="D894" i="1"/>
  <c r="F894" i="1"/>
  <c r="H894" i="1"/>
  <c r="L894" i="1"/>
  <c r="M894" i="1"/>
  <c r="O894" i="1" s="1"/>
  <c r="N894" i="1"/>
  <c r="B895" i="1"/>
  <c r="C895" i="1"/>
  <c r="D895" i="1"/>
  <c r="F895" i="1"/>
  <c r="H895" i="1"/>
  <c r="L895" i="1"/>
  <c r="M895" i="1"/>
  <c r="N895" i="1"/>
  <c r="O895" i="1"/>
  <c r="B896" i="1"/>
  <c r="C896" i="1"/>
  <c r="D896" i="1"/>
  <c r="F896" i="1"/>
  <c r="H896" i="1"/>
  <c r="L896" i="1"/>
  <c r="M896" i="1"/>
  <c r="O896" i="1" s="1"/>
  <c r="N896" i="1"/>
  <c r="B897" i="1"/>
  <c r="C897" i="1"/>
  <c r="D897" i="1"/>
  <c r="F897" i="1"/>
  <c r="H897" i="1"/>
  <c r="L897" i="1"/>
  <c r="M897" i="1"/>
  <c r="O897" i="1" s="1"/>
  <c r="N897" i="1"/>
  <c r="B898" i="1"/>
  <c r="C898" i="1"/>
  <c r="D898" i="1"/>
  <c r="F898" i="1"/>
  <c r="H898" i="1"/>
  <c r="L898" i="1"/>
  <c r="M898" i="1"/>
  <c r="N898" i="1"/>
  <c r="O898" i="1"/>
  <c r="B899" i="1"/>
  <c r="C899" i="1"/>
  <c r="D899" i="1"/>
  <c r="F899" i="1"/>
  <c r="H899" i="1"/>
  <c r="L899" i="1"/>
  <c r="M899" i="1"/>
  <c r="O899" i="1" s="1"/>
  <c r="N899" i="1"/>
  <c r="B900" i="1"/>
  <c r="C900" i="1"/>
  <c r="D900" i="1"/>
  <c r="F900" i="1"/>
  <c r="H900" i="1"/>
  <c r="L900" i="1"/>
  <c r="M900" i="1"/>
  <c r="N900" i="1"/>
  <c r="O900" i="1"/>
  <c r="B901" i="1"/>
  <c r="C901" i="1"/>
  <c r="D901" i="1"/>
  <c r="F901" i="1"/>
  <c r="H901" i="1"/>
  <c r="L901" i="1"/>
  <c r="M901" i="1"/>
  <c r="O901" i="1" s="1"/>
  <c r="N901" i="1"/>
  <c r="B902" i="1"/>
  <c r="C902" i="1"/>
  <c r="D902" i="1"/>
  <c r="F902" i="1"/>
  <c r="H902" i="1"/>
  <c r="L902" i="1"/>
  <c r="M902" i="1"/>
  <c r="O902" i="1" s="1"/>
  <c r="N902" i="1"/>
  <c r="B903" i="1"/>
  <c r="C903" i="1"/>
  <c r="D903" i="1"/>
  <c r="F903" i="1"/>
  <c r="H903" i="1"/>
  <c r="L903" i="1"/>
  <c r="M903" i="1"/>
  <c r="N903" i="1"/>
  <c r="O903" i="1"/>
  <c r="B904" i="1"/>
  <c r="C904" i="1"/>
  <c r="D904" i="1"/>
  <c r="F904" i="1"/>
  <c r="H904" i="1"/>
  <c r="L904" i="1"/>
  <c r="M904" i="1"/>
  <c r="O904" i="1" s="1"/>
  <c r="N904" i="1"/>
  <c r="B905" i="1"/>
  <c r="C905" i="1"/>
  <c r="D905" i="1"/>
  <c r="F905" i="1"/>
  <c r="H905" i="1"/>
  <c r="L905" i="1"/>
  <c r="M905" i="1"/>
  <c r="O905" i="1" s="1"/>
  <c r="N905" i="1"/>
  <c r="B906" i="1"/>
  <c r="C906" i="1"/>
  <c r="D906" i="1"/>
  <c r="F906" i="1"/>
  <c r="H906" i="1"/>
  <c r="L906" i="1"/>
  <c r="M906" i="1"/>
  <c r="N906" i="1"/>
  <c r="O906" i="1"/>
  <c r="B907" i="1"/>
  <c r="C907" i="1"/>
  <c r="D907" i="1"/>
  <c r="F907" i="1"/>
  <c r="H907" i="1"/>
  <c r="L907" i="1"/>
  <c r="M907" i="1"/>
  <c r="O907" i="1" s="1"/>
  <c r="N907" i="1"/>
  <c r="B908" i="1"/>
  <c r="C908" i="1"/>
  <c r="D908" i="1"/>
  <c r="F908" i="1"/>
  <c r="H908" i="1"/>
  <c r="L908" i="1"/>
  <c r="M908" i="1"/>
  <c r="N908" i="1"/>
  <c r="O908" i="1"/>
  <c r="B909" i="1"/>
  <c r="C909" i="1"/>
  <c r="D909" i="1"/>
  <c r="F909" i="1"/>
  <c r="H909" i="1"/>
  <c r="L909" i="1"/>
  <c r="M909" i="1"/>
  <c r="O909" i="1" s="1"/>
  <c r="N909" i="1"/>
  <c r="B910" i="1"/>
  <c r="C910" i="1"/>
  <c r="D910" i="1"/>
  <c r="F910" i="1"/>
  <c r="H910" i="1"/>
  <c r="L910" i="1"/>
  <c r="M910" i="1"/>
  <c r="O910" i="1" s="1"/>
  <c r="N910" i="1"/>
  <c r="B911" i="1"/>
  <c r="C911" i="1"/>
  <c r="D911" i="1"/>
  <c r="F911" i="1"/>
  <c r="H911" i="1"/>
  <c r="L911" i="1"/>
  <c r="M911" i="1"/>
  <c r="N911" i="1"/>
  <c r="O911" i="1"/>
  <c r="B912" i="1"/>
  <c r="C912" i="1"/>
  <c r="D912" i="1"/>
  <c r="F912" i="1"/>
  <c r="H912" i="1"/>
  <c r="L912" i="1"/>
  <c r="M912" i="1"/>
  <c r="O912" i="1" s="1"/>
  <c r="N912" i="1"/>
  <c r="B913" i="1"/>
  <c r="C913" i="1"/>
  <c r="D913" i="1"/>
  <c r="F913" i="1"/>
  <c r="H913" i="1"/>
  <c r="L913" i="1"/>
  <c r="M913" i="1"/>
  <c r="O913" i="1" s="1"/>
  <c r="N913" i="1"/>
  <c r="B914" i="1"/>
  <c r="C914" i="1"/>
  <c r="D914" i="1"/>
  <c r="F914" i="1"/>
  <c r="H914" i="1"/>
  <c r="L914" i="1"/>
  <c r="M914" i="1"/>
  <c r="N914" i="1"/>
  <c r="O914" i="1"/>
  <c r="B915" i="1"/>
  <c r="C915" i="1"/>
  <c r="D915" i="1"/>
  <c r="F915" i="1"/>
  <c r="H915" i="1"/>
  <c r="L915" i="1"/>
  <c r="M915" i="1"/>
  <c r="O915" i="1" s="1"/>
  <c r="N915" i="1"/>
  <c r="B916" i="1"/>
  <c r="C916" i="1"/>
  <c r="D916" i="1"/>
  <c r="F916" i="1"/>
  <c r="H916" i="1"/>
  <c r="L916" i="1"/>
  <c r="M916" i="1"/>
  <c r="N916" i="1"/>
  <c r="O916" i="1"/>
  <c r="B917" i="1"/>
  <c r="C917" i="1"/>
  <c r="D917" i="1"/>
  <c r="F917" i="1"/>
  <c r="H917" i="1"/>
  <c r="L917" i="1"/>
  <c r="M917" i="1"/>
  <c r="O917" i="1" s="1"/>
  <c r="N917" i="1"/>
  <c r="B918" i="1"/>
  <c r="C918" i="1"/>
  <c r="D918" i="1"/>
  <c r="F918" i="1"/>
  <c r="H918" i="1"/>
  <c r="L918" i="1"/>
  <c r="M918" i="1"/>
  <c r="O918" i="1" s="1"/>
  <c r="N918" i="1"/>
  <c r="B919" i="1"/>
  <c r="C919" i="1"/>
  <c r="D919" i="1"/>
  <c r="F919" i="1"/>
  <c r="H919" i="1"/>
  <c r="L919" i="1"/>
  <c r="M919" i="1"/>
  <c r="N919" i="1"/>
  <c r="O919" i="1"/>
  <c r="B920" i="1"/>
  <c r="C920" i="1"/>
  <c r="D920" i="1"/>
  <c r="F920" i="1"/>
  <c r="H920" i="1"/>
  <c r="L920" i="1"/>
  <c r="M920" i="1"/>
  <c r="O920" i="1" s="1"/>
  <c r="N920" i="1"/>
  <c r="B921" i="1"/>
  <c r="C921" i="1"/>
  <c r="D921" i="1"/>
  <c r="F921" i="1"/>
  <c r="H921" i="1"/>
  <c r="L921" i="1"/>
  <c r="M921" i="1"/>
  <c r="O921" i="1" s="1"/>
  <c r="N921" i="1"/>
  <c r="B922" i="1"/>
  <c r="C922" i="1"/>
  <c r="D922" i="1"/>
  <c r="F922" i="1"/>
  <c r="H922" i="1"/>
  <c r="L922" i="1"/>
  <c r="M922" i="1"/>
  <c r="N922" i="1"/>
  <c r="O922" i="1"/>
  <c r="B923" i="1"/>
  <c r="C923" i="1"/>
  <c r="D923" i="1"/>
  <c r="F923" i="1"/>
  <c r="H923" i="1"/>
  <c r="L923" i="1"/>
  <c r="M923" i="1"/>
  <c r="O923" i="1" s="1"/>
  <c r="N923" i="1"/>
  <c r="B924" i="1"/>
  <c r="C924" i="1"/>
  <c r="D924" i="1"/>
  <c r="F924" i="1"/>
  <c r="H924" i="1"/>
  <c r="L924" i="1"/>
  <c r="M924" i="1"/>
  <c r="N924" i="1"/>
  <c r="O924" i="1"/>
  <c r="B925" i="1"/>
  <c r="C925" i="1"/>
  <c r="D925" i="1"/>
  <c r="F925" i="1"/>
  <c r="H925" i="1"/>
  <c r="L925" i="1"/>
  <c r="M925" i="1"/>
  <c r="O925" i="1" s="1"/>
  <c r="N925" i="1"/>
  <c r="B926" i="1"/>
  <c r="C926" i="1"/>
  <c r="D926" i="1"/>
  <c r="F926" i="1"/>
  <c r="H926" i="1"/>
  <c r="L926" i="1"/>
  <c r="M926" i="1"/>
  <c r="O926" i="1" s="1"/>
  <c r="N926" i="1"/>
  <c r="B927" i="1"/>
  <c r="C927" i="1"/>
  <c r="D927" i="1"/>
  <c r="F927" i="1"/>
  <c r="H927" i="1"/>
  <c r="L927" i="1"/>
  <c r="M927" i="1"/>
  <c r="N927" i="1"/>
  <c r="O927" i="1"/>
  <c r="B928" i="1"/>
  <c r="C928" i="1"/>
  <c r="D928" i="1"/>
  <c r="F928" i="1"/>
  <c r="H928" i="1"/>
  <c r="L928" i="1"/>
  <c r="M928" i="1"/>
  <c r="O928" i="1" s="1"/>
  <c r="N928" i="1"/>
  <c r="B929" i="1"/>
  <c r="C929" i="1"/>
  <c r="D929" i="1"/>
  <c r="F929" i="1"/>
  <c r="H929" i="1"/>
  <c r="L929" i="1"/>
  <c r="M929" i="1"/>
  <c r="O929" i="1" s="1"/>
  <c r="N929" i="1"/>
  <c r="B930" i="1"/>
  <c r="C930" i="1"/>
  <c r="D930" i="1"/>
  <c r="F930" i="1"/>
  <c r="H930" i="1"/>
  <c r="L930" i="1"/>
  <c r="M930" i="1"/>
  <c r="N930" i="1"/>
  <c r="O930" i="1"/>
  <c r="B931" i="1"/>
  <c r="C931" i="1"/>
  <c r="D931" i="1"/>
  <c r="F931" i="1"/>
  <c r="H931" i="1"/>
  <c r="L931" i="1"/>
  <c r="M931" i="1"/>
  <c r="O931" i="1" s="1"/>
  <c r="N931" i="1"/>
  <c r="B932" i="1"/>
  <c r="C932" i="1"/>
  <c r="D932" i="1"/>
  <c r="F932" i="1"/>
  <c r="H932" i="1"/>
  <c r="L932" i="1"/>
  <c r="M932" i="1"/>
  <c r="N932" i="1"/>
  <c r="O932" i="1"/>
  <c r="B933" i="1"/>
  <c r="C933" i="1"/>
  <c r="D933" i="1"/>
  <c r="F933" i="1"/>
  <c r="H933" i="1"/>
  <c r="L933" i="1"/>
  <c r="M933" i="1"/>
  <c r="O933" i="1" s="1"/>
  <c r="N933" i="1"/>
  <c r="B934" i="1"/>
  <c r="C934" i="1"/>
  <c r="D934" i="1"/>
  <c r="F934" i="1"/>
  <c r="H934" i="1"/>
  <c r="L934" i="1"/>
  <c r="M934" i="1"/>
  <c r="O934" i="1" s="1"/>
  <c r="N934" i="1"/>
  <c r="B935" i="1"/>
  <c r="C935" i="1"/>
  <c r="D935" i="1"/>
  <c r="F935" i="1"/>
  <c r="H935" i="1"/>
  <c r="L935" i="1"/>
  <c r="M935" i="1"/>
  <c r="N935" i="1"/>
  <c r="O935" i="1"/>
  <c r="B936" i="1"/>
  <c r="C936" i="1"/>
  <c r="D936" i="1"/>
  <c r="F936" i="1"/>
  <c r="H936" i="1"/>
  <c r="L936" i="1"/>
  <c r="M936" i="1"/>
  <c r="O936" i="1" s="1"/>
  <c r="N936" i="1"/>
  <c r="B937" i="1"/>
  <c r="C937" i="1"/>
  <c r="D937" i="1"/>
  <c r="F937" i="1"/>
  <c r="H937" i="1"/>
  <c r="L937" i="1"/>
  <c r="M937" i="1"/>
  <c r="O937" i="1" s="1"/>
  <c r="N937" i="1"/>
  <c r="B938" i="1"/>
  <c r="C938" i="1"/>
  <c r="D938" i="1"/>
  <c r="F938" i="1"/>
  <c r="H938" i="1"/>
  <c r="L938" i="1"/>
  <c r="M938" i="1"/>
  <c r="N938" i="1"/>
  <c r="O938" i="1"/>
  <c r="B939" i="1"/>
  <c r="C939" i="1"/>
  <c r="D939" i="1"/>
  <c r="F939" i="1"/>
  <c r="H939" i="1"/>
  <c r="L939" i="1"/>
  <c r="M939" i="1"/>
  <c r="O939" i="1" s="1"/>
  <c r="N939" i="1"/>
  <c r="B940" i="1"/>
  <c r="C940" i="1"/>
  <c r="D940" i="1"/>
  <c r="F940" i="1"/>
  <c r="H940" i="1"/>
  <c r="L940" i="1"/>
  <c r="M940" i="1"/>
  <c r="N940" i="1"/>
  <c r="O940" i="1"/>
  <c r="B941" i="1"/>
  <c r="C941" i="1"/>
  <c r="D941" i="1"/>
  <c r="F941" i="1"/>
  <c r="H941" i="1"/>
  <c r="L941" i="1"/>
  <c r="M941" i="1"/>
  <c r="O941" i="1" s="1"/>
  <c r="N941" i="1"/>
  <c r="B942" i="1"/>
  <c r="C942" i="1"/>
  <c r="D942" i="1"/>
  <c r="F942" i="1"/>
  <c r="H942" i="1"/>
  <c r="L942" i="1"/>
  <c r="M942" i="1"/>
  <c r="O942" i="1" s="1"/>
  <c r="N942" i="1"/>
  <c r="B943" i="1"/>
  <c r="C943" i="1"/>
  <c r="D943" i="1"/>
  <c r="F943" i="1"/>
  <c r="H943" i="1"/>
  <c r="L943" i="1"/>
  <c r="M943" i="1"/>
  <c r="N943" i="1"/>
  <c r="O943" i="1"/>
  <c r="B944" i="1"/>
  <c r="C944" i="1"/>
  <c r="D944" i="1"/>
  <c r="F944" i="1"/>
  <c r="H944" i="1"/>
  <c r="L944" i="1"/>
  <c r="M944" i="1"/>
  <c r="O944" i="1" s="1"/>
  <c r="N944" i="1"/>
  <c r="B945" i="1"/>
  <c r="C945" i="1"/>
  <c r="D945" i="1"/>
  <c r="F945" i="1"/>
  <c r="H945" i="1"/>
  <c r="L945" i="1"/>
  <c r="M945" i="1"/>
  <c r="O945" i="1" s="1"/>
  <c r="N945" i="1"/>
  <c r="B946" i="1"/>
  <c r="C946" i="1"/>
  <c r="D946" i="1"/>
  <c r="F946" i="1"/>
  <c r="H946" i="1"/>
  <c r="L946" i="1"/>
  <c r="M946" i="1"/>
  <c r="N946" i="1"/>
  <c r="O946" i="1"/>
  <c r="B947" i="1"/>
  <c r="C947" i="1"/>
  <c r="D947" i="1"/>
  <c r="F947" i="1"/>
  <c r="H947" i="1"/>
  <c r="L947" i="1"/>
  <c r="M947" i="1"/>
  <c r="O947" i="1" s="1"/>
  <c r="N947" i="1"/>
  <c r="B948" i="1"/>
  <c r="C948" i="1"/>
  <c r="D948" i="1"/>
  <c r="F948" i="1"/>
  <c r="H948" i="1"/>
  <c r="L948" i="1"/>
  <c r="M948" i="1"/>
  <c r="N948" i="1"/>
  <c r="O948" i="1"/>
  <c r="B949" i="1"/>
  <c r="C949" i="1"/>
  <c r="D949" i="1"/>
  <c r="F949" i="1"/>
  <c r="H949" i="1"/>
  <c r="L949" i="1"/>
  <c r="M949" i="1"/>
  <c r="O949" i="1" s="1"/>
  <c r="N949" i="1"/>
  <c r="B950" i="1"/>
  <c r="C950" i="1"/>
  <c r="D950" i="1"/>
  <c r="F950" i="1"/>
  <c r="H950" i="1"/>
  <c r="L950" i="1"/>
  <c r="M950" i="1"/>
  <c r="O950" i="1" s="1"/>
  <c r="N950" i="1"/>
  <c r="B951" i="1"/>
  <c r="C951" i="1"/>
  <c r="D951" i="1"/>
  <c r="F951" i="1"/>
  <c r="H951" i="1"/>
  <c r="L951" i="1"/>
  <c r="M951" i="1"/>
  <c r="N951" i="1"/>
  <c r="O951" i="1"/>
  <c r="B952" i="1"/>
  <c r="C952" i="1"/>
  <c r="D952" i="1"/>
  <c r="F952" i="1"/>
  <c r="H952" i="1"/>
  <c r="L952" i="1"/>
  <c r="M952" i="1"/>
  <c r="O952" i="1" s="1"/>
  <c r="N952" i="1"/>
  <c r="B953" i="1"/>
  <c r="C953" i="1"/>
  <c r="D953" i="1"/>
  <c r="F953" i="1"/>
  <c r="H953" i="1"/>
  <c r="L953" i="1"/>
  <c r="M953" i="1"/>
  <c r="O953" i="1" s="1"/>
  <c r="N953" i="1"/>
  <c r="B954" i="1"/>
  <c r="C954" i="1"/>
  <c r="D954" i="1"/>
  <c r="F954" i="1"/>
  <c r="H954" i="1"/>
  <c r="L954" i="1"/>
  <c r="M954" i="1"/>
  <c r="N954" i="1"/>
  <c r="O954" i="1"/>
  <c r="B955" i="1"/>
  <c r="C955" i="1"/>
  <c r="D955" i="1"/>
  <c r="F955" i="1"/>
  <c r="H955" i="1"/>
  <c r="L955" i="1"/>
  <c r="M955" i="1"/>
  <c r="O955" i="1" s="1"/>
  <c r="N955" i="1"/>
  <c r="B956" i="1"/>
  <c r="C956" i="1"/>
  <c r="D956" i="1"/>
  <c r="F956" i="1"/>
  <c r="H956" i="1"/>
  <c r="L956" i="1"/>
  <c r="M956" i="1"/>
  <c r="N956" i="1"/>
  <c r="O956" i="1"/>
  <c r="B957" i="1"/>
  <c r="C957" i="1"/>
  <c r="D957" i="1"/>
  <c r="F957" i="1"/>
  <c r="H957" i="1"/>
  <c r="L957" i="1"/>
  <c r="M957" i="1"/>
  <c r="O957" i="1" s="1"/>
  <c r="N957" i="1"/>
  <c r="B958" i="1"/>
  <c r="C958" i="1"/>
  <c r="D958" i="1"/>
  <c r="F958" i="1"/>
  <c r="H958" i="1"/>
  <c r="L958" i="1"/>
  <c r="M958" i="1"/>
  <c r="O958" i="1" s="1"/>
  <c r="N958" i="1"/>
  <c r="B959" i="1"/>
  <c r="C959" i="1"/>
  <c r="D959" i="1"/>
  <c r="F959" i="1"/>
  <c r="H959" i="1"/>
  <c r="L959" i="1"/>
  <c r="M959" i="1"/>
  <c r="N959" i="1"/>
  <c r="O959" i="1"/>
  <c r="B960" i="1"/>
  <c r="C960" i="1"/>
  <c r="D960" i="1"/>
  <c r="F960" i="1"/>
  <c r="H960" i="1"/>
  <c r="L960" i="1"/>
  <c r="M960" i="1"/>
  <c r="O960" i="1" s="1"/>
  <c r="N960" i="1"/>
  <c r="B961" i="1"/>
  <c r="C961" i="1"/>
  <c r="D961" i="1"/>
  <c r="F961" i="1"/>
  <c r="H961" i="1"/>
  <c r="L961" i="1"/>
  <c r="M961" i="1"/>
  <c r="O961" i="1" s="1"/>
  <c r="N961" i="1"/>
  <c r="B962" i="1"/>
  <c r="C962" i="1"/>
  <c r="D962" i="1"/>
  <c r="F962" i="1"/>
  <c r="H962" i="1"/>
  <c r="L962" i="1"/>
  <c r="M962" i="1"/>
  <c r="N962" i="1"/>
  <c r="O962" i="1"/>
  <c r="B963" i="1"/>
  <c r="C963" i="1"/>
  <c r="D963" i="1"/>
  <c r="F963" i="1"/>
  <c r="H963" i="1"/>
  <c r="L963" i="1"/>
  <c r="M963" i="1"/>
  <c r="O963" i="1" s="1"/>
  <c r="N963" i="1"/>
  <c r="B964" i="1"/>
  <c r="C964" i="1"/>
  <c r="D964" i="1"/>
  <c r="F964" i="1"/>
  <c r="H964" i="1"/>
  <c r="L964" i="1"/>
  <c r="M964" i="1"/>
  <c r="N964" i="1"/>
  <c r="O964" i="1"/>
  <c r="B965" i="1"/>
  <c r="C965" i="1"/>
  <c r="D965" i="1"/>
  <c r="F965" i="1"/>
  <c r="H965" i="1"/>
  <c r="L965" i="1"/>
  <c r="M965" i="1"/>
  <c r="O965" i="1" s="1"/>
  <c r="N965" i="1"/>
  <c r="B966" i="1"/>
  <c r="C966" i="1"/>
  <c r="D966" i="1"/>
  <c r="F966" i="1"/>
  <c r="H966" i="1"/>
  <c r="L966" i="1"/>
  <c r="M966" i="1"/>
  <c r="O966" i="1" s="1"/>
  <c r="N966" i="1"/>
  <c r="B967" i="1"/>
  <c r="C967" i="1"/>
  <c r="D967" i="1"/>
  <c r="F967" i="1"/>
  <c r="H967" i="1"/>
  <c r="L967" i="1"/>
  <c r="M967" i="1"/>
  <c r="N967" i="1"/>
  <c r="O967" i="1"/>
  <c r="B968" i="1"/>
  <c r="C968" i="1"/>
  <c r="D968" i="1"/>
  <c r="F968" i="1"/>
  <c r="H968" i="1"/>
  <c r="L968" i="1"/>
  <c r="M968" i="1"/>
  <c r="O968" i="1" s="1"/>
  <c r="N968" i="1"/>
  <c r="B969" i="1"/>
  <c r="C969" i="1"/>
  <c r="D969" i="1"/>
  <c r="F969" i="1"/>
  <c r="H969" i="1"/>
  <c r="L969" i="1"/>
  <c r="M969" i="1"/>
  <c r="O969" i="1" s="1"/>
  <c r="N969" i="1"/>
  <c r="B970" i="1"/>
  <c r="C970" i="1"/>
  <c r="D970" i="1"/>
  <c r="F970" i="1"/>
  <c r="H970" i="1"/>
  <c r="L970" i="1"/>
  <c r="M970" i="1"/>
  <c r="N970" i="1"/>
  <c r="O970" i="1"/>
  <c r="B971" i="1"/>
  <c r="C971" i="1"/>
  <c r="D971" i="1"/>
  <c r="F971" i="1"/>
  <c r="H971" i="1"/>
  <c r="L971" i="1"/>
  <c r="M971" i="1"/>
  <c r="O971" i="1" s="1"/>
  <c r="N971" i="1"/>
  <c r="B972" i="1"/>
  <c r="C972" i="1"/>
  <c r="D972" i="1"/>
  <c r="F972" i="1"/>
  <c r="H972" i="1"/>
  <c r="L972" i="1"/>
  <c r="M972" i="1"/>
  <c r="N972" i="1"/>
  <c r="O972" i="1"/>
  <c r="B973" i="1"/>
  <c r="C973" i="1"/>
  <c r="D973" i="1"/>
  <c r="F973" i="1"/>
  <c r="H973" i="1"/>
  <c r="L973" i="1"/>
  <c r="M973" i="1"/>
  <c r="O973" i="1" s="1"/>
  <c r="N973" i="1"/>
  <c r="B974" i="1"/>
  <c r="C974" i="1"/>
  <c r="D974" i="1"/>
  <c r="F974" i="1"/>
  <c r="H974" i="1"/>
  <c r="L974" i="1"/>
  <c r="M974" i="1"/>
  <c r="O974" i="1" s="1"/>
  <c r="N974" i="1"/>
  <c r="B975" i="1"/>
  <c r="C975" i="1"/>
  <c r="D975" i="1"/>
  <c r="F975" i="1"/>
  <c r="H975" i="1"/>
  <c r="L975" i="1"/>
  <c r="M975" i="1"/>
  <c r="N975" i="1"/>
  <c r="O975" i="1"/>
  <c r="B976" i="1"/>
  <c r="C976" i="1"/>
  <c r="D976" i="1"/>
  <c r="F976" i="1"/>
  <c r="H976" i="1"/>
  <c r="L976" i="1"/>
  <c r="M976" i="1"/>
  <c r="O976" i="1" s="1"/>
  <c r="N976" i="1"/>
  <c r="B977" i="1"/>
  <c r="C977" i="1"/>
  <c r="D977" i="1"/>
  <c r="F977" i="1"/>
  <c r="H977" i="1"/>
  <c r="L977" i="1"/>
  <c r="M977" i="1"/>
  <c r="O977" i="1" s="1"/>
  <c r="N977" i="1"/>
  <c r="B978" i="1"/>
  <c r="C978" i="1"/>
  <c r="D978" i="1"/>
  <c r="F978" i="1"/>
  <c r="H978" i="1"/>
  <c r="L978" i="1"/>
  <c r="M978" i="1"/>
  <c r="N978" i="1"/>
  <c r="O978" i="1"/>
  <c r="B979" i="1"/>
  <c r="C979" i="1"/>
  <c r="D979" i="1"/>
  <c r="F979" i="1"/>
  <c r="H979" i="1"/>
  <c r="L979" i="1"/>
  <c r="M979" i="1"/>
  <c r="O979" i="1" s="1"/>
  <c r="N979" i="1"/>
  <c r="B980" i="1"/>
  <c r="C980" i="1"/>
  <c r="D980" i="1"/>
  <c r="F980" i="1"/>
  <c r="H980" i="1"/>
  <c r="L980" i="1"/>
  <c r="M980" i="1"/>
  <c r="N980" i="1"/>
  <c r="O980" i="1"/>
  <c r="B981" i="1"/>
  <c r="C981" i="1"/>
  <c r="D981" i="1"/>
  <c r="F981" i="1"/>
  <c r="H981" i="1"/>
  <c r="L981" i="1"/>
  <c r="M981" i="1"/>
  <c r="O981" i="1" s="1"/>
  <c r="N981" i="1"/>
  <c r="B982" i="1"/>
  <c r="C982" i="1"/>
  <c r="D982" i="1"/>
  <c r="F982" i="1"/>
  <c r="H982" i="1"/>
  <c r="L982" i="1"/>
  <c r="M982" i="1"/>
  <c r="O982" i="1" s="1"/>
  <c r="N982" i="1"/>
  <c r="B983" i="1"/>
  <c r="C983" i="1"/>
  <c r="D983" i="1"/>
  <c r="F983" i="1"/>
  <c r="H983" i="1"/>
  <c r="L983" i="1"/>
  <c r="M983" i="1"/>
  <c r="N983" i="1"/>
  <c r="O983" i="1"/>
  <c r="B984" i="1"/>
  <c r="C984" i="1"/>
  <c r="D984" i="1"/>
  <c r="F984" i="1"/>
  <c r="H984" i="1"/>
  <c r="L984" i="1"/>
  <c r="M984" i="1"/>
  <c r="O984" i="1" s="1"/>
  <c r="N984" i="1"/>
  <c r="B985" i="1"/>
  <c r="C985" i="1"/>
  <c r="D985" i="1"/>
  <c r="F985" i="1"/>
  <c r="H985" i="1"/>
  <c r="L985" i="1"/>
  <c r="M985" i="1"/>
  <c r="O985" i="1" s="1"/>
  <c r="N985" i="1"/>
  <c r="B986" i="1"/>
  <c r="C986" i="1"/>
  <c r="D986" i="1"/>
  <c r="F986" i="1"/>
  <c r="H986" i="1"/>
  <c r="L986" i="1"/>
  <c r="M986" i="1"/>
  <c r="N986" i="1"/>
  <c r="O986" i="1"/>
  <c r="B987" i="1"/>
  <c r="C987" i="1"/>
  <c r="D987" i="1"/>
  <c r="F987" i="1"/>
  <c r="H987" i="1"/>
  <c r="L987" i="1"/>
  <c r="M987" i="1"/>
  <c r="O987" i="1" s="1"/>
  <c r="N987" i="1"/>
  <c r="B988" i="1"/>
  <c r="C988" i="1"/>
  <c r="D988" i="1"/>
  <c r="F988" i="1"/>
  <c r="H988" i="1"/>
  <c r="L988" i="1"/>
  <c r="M988" i="1"/>
  <c r="N988" i="1"/>
  <c r="O988" i="1"/>
  <c r="B989" i="1"/>
  <c r="C989" i="1"/>
  <c r="D989" i="1"/>
  <c r="F989" i="1"/>
  <c r="H989" i="1"/>
  <c r="L989" i="1"/>
  <c r="M989" i="1"/>
  <c r="O989" i="1" s="1"/>
  <c r="N989" i="1"/>
  <c r="B990" i="1"/>
  <c r="C990" i="1"/>
  <c r="D990" i="1"/>
  <c r="F990" i="1"/>
  <c r="H990" i="1"/>
  <c r="L990" i="1"/>
  <c r="M990" i="1"/>
  <c r="O990" i="1" s="1"/>
  <c r="N990" i="1"/>
  <c r="B991" i="1"/>
  <c r="C991" i="1"/>
  <c r="D991" i="1"/>
  <c r="F991" i="1"/>
  <c r="H991" i="1"/>
  <c r="L991" i="1"/>
  <c r="M991" i="1"/>
  <c r="N991" i="1"/>
  <c r="O991" i="1"/>
  <c r="B992" i="1"/>
  <c r="C992" i="1"/>
  <c r="D992" i="1"/>
  <c r="F992" i="1"/>
  <c r="H992" i="1"/>
  <c r="L992" i="1"/>
  <c r="M992" i="1"/>
  <c r="O992" i="1" s="1"/>
  <c r="N992" i="1"/>
  <c r="B993" i="1"/>
  <c r="C993" i="1"/>
  <c r="D993" i="1"/>
  <c r="F993" i="1"/>
  <c r="H993" i="1"/>
  <c r="L993" i="1"/>
  <c r="M993" i="1"/>
  <c r="O993" i="1" s="1"/>
  <c r="N993" i="1"/>
  <c r="B994" i="1"/>
  <c r="C994" i="1"/>
  <c r="D994" i="1"/>
  <c r="F994" i="1"/>
  <c r="H994" i="1"/>
  <c r="L994" i="1"/>
  <c r="M994" i="1"/>
  <c r="N994" i="1"/>
  <c r="O994" i="1"/>
  <c r="B995" i="1"/>
  <c r="C995" i="1"/>
  <c r="D995" i="1"/>
  <c r="F995" i="1"/>
  <c r="H995" i="1"/>
  <c r="L995" i="1"/>
  <c r="M995" i="1"/>
  <c r="O995" i="1" s="1"/>
  <c r="N995" i="1"/>
  <c r="B996" i="1"/>
  <c r="C996" i="1"/>
  <c r="D996" i="1"/>
  <c r="F996" i="1"/>
  <c r="H996" i="1"/>
  <c r="L996" i="1"/>
  <c r="M996" i="1"/>
  <c r="N996" i="1"/>
  <c r="O996" i="1"/>
  <c r="B997" i="1"/>
  <c r="C997" i="1"/>
  <c r="D997" i="1"/>
  <c r="F997" i="1"/>
  <c r="H997" i="1"/>
  <c r="L997" i="1"/>
  <c r="M997" i="1"/>
  <c r="O997" i="1" s="1"/>
  <c r="N997" i="1"/>
  <c r="B998" i="1"/>
  <c r="C998" i="1"/>
  <c r="D998" i="1"/>
  <c r="F998" i="1"/>
  <c r="H998" i="1"/>
  <c r="L998" i="1"/>
  <c r="M998" i="1"/>
  <c r="O998" i="1" s="1"/>
  <c r="N998" i="1"/>
  <c r="B999" i="1"/>
  <c r="C999" i="1"/>
  <c r="D999" i="1"/>
  <c r="F999" i="1"/>
  <c r="H999" i="1"/>
  <c r="L999" i="1"/>
  <c r="M999" i="1"/>
  <c r="N999" i="1"/>
  <c r="O999" i="1"/>
  <c r="B1000" i="1"/>
  <c r="C1000" i="1"/>
  <c r="D1000" i="1"/>
  <c r="F1000" i="1"/>
  <c r="H1000" i="1"/>
  <c r="L1000" i="1"/>
  <c r="M1000" i="1"/>
  <c r="O1000" i="1" s="1"/>
  <c r="N1000" i="1"/>
  <c r="B1001" i="1"/>
  <c r="C1001" i="1"/>
  <c r="D1001" i="1"/>
  <c r="F1001" i="1"/>
  <c r="H1001" i="1"/>
  <c r="L1001" i="1"/>
  <c r="M1001" i="1"/>
  <c r="O1001" i="1" s="1"/>
  <c r="N1001" i="1"/>
  <c r="B1002" i="1"/>
  <c r="C1002" i="1"/>
  <c r="D1002" i="1"/>
  <c r="F1002" i="1"/>
  <c r="H1002" i="1"/>
  <c r="L1002" i="1"/>
  <c r="M1002" i="1"/>
  <c r="N1002" i="1"/>
  <c r="O1002" i="1"/>
  <c r="B1003" i="1"/>
  <c r="C1003" i="1"/>
  <c r="D1003" i="1"/>
  <c r="F1003" i="1"/>
  <c r="H1003" i="1"/>
  <c r="L1003" i="1"/>
  <c r="M1003" i="1"/>
  <c r="O1003" i="1" s="1"/>
  <c r="N1003" i="1"/>
  <c r="B1004" i="1"/>
  <c r="C1004" i="1"/>
  <c r="D1004" i="1"/>
  <c r="F1004" i="1"/>
  <c r="H1004" i="1"/>
  <c r="L1004" i="1"/>
  <c r="M1004" i="1"/>
  <c r="N1004" i="1"/>
  <c r="O1004" i="1"/>
  <c r="B1005" i="1"/>
  <c r="C1005" i="1"/>
  <c r="D1005" i="1"/>
  <c r="F1005" i="1"/>
  <c r="H1005" i="1"/>
  <c r="L1005" i="1"/>
  <c r="M1005" i="1"/>
  <c r="O1005" i="1" s="1"/>
  <c r="N1005" i="1"/>
  <c r="B1006" i="1"/>
  <c r="C1006" i="1"/>
  <c r="D1006" i="1"/>
  <c r="F1006" i="1"/>
  <c r="H1006" i="1"/>
  <c r="L1006" i="1"/>
  <c r="M1006" i="1"/>
  <c r="O1006" i="1" s="1"/>
  <c r="N1006" i="1"/>
  <c r="B1007" i="1"/>
  <c r="C1007" i="1"/>
  <c r="D1007" i="1"/>
  <c r="F1007" i="1"/>
  <c r="H1007" i="1"/>
  <c r="L1007" i="1"/>
  <c r="M1007" i="1"/>
  <c r="N1007" i="1"/>
  <c r="O1007" i="1"/>
  <c r="B1008" i="1"/>
  <c r="C1008" i="1"/>
  <c r="D1008" i="1"/>
  <c r="F1008" i="1"/>
  <c r="H1008" i="1"/>
  <c r="L1008" i="1"/>
  <c r="M1008" i="1"/>
  <c r="O1008" i="1" s="1"/>
  <c r="N1008" i="1"/>
  <c r="B1009" i="1"/>
  <c r="C1009" i="1"/>
  <c r="D1009" i="1"/>
  <c r="F1009" i="1"/>
  <c r="H1009" i="1"/>
  <c r="L1009" i="1"/>
  <c r="M1009" i="1"/>
  <c r="O1009" i="1" s="1"/>
  <c r="N1009" i="1"/>
  <c r="B1010" i="1"/>
  <c r="C1010" i="1"/>
  <c r="D1010" i="1"/>
  <c r="F1010" i="1"/>
  <c r="H1010" i="1"/>
  <c r="L1010" i="1"/>
  <c r="M1010" i="1"/>
  <c r="N1010" i="1"/>
  <c r="O1010" i="1"/>
  <c r="B1011" i="1"/>
  <c r="C1011" i="1"/>
  <c r="D1011" i="1"/>
  <c r="F1011" i="1"/>
  <c r="H1011" i="1"/>
  <c r="L1011" i="1"/>
  <c r="M1011" i="1"/>
  <c r="O1011" i="1" s="1"/>
  <c r="N1011" i="1"/>
  <c r="B1012" i="1"/>
  <c r="C1012" i="1"/>
  <c r="D1012" i="1"/>
  <c r="F1012" i="1"/>
  <c r="H1012" i="1"/>
  <c r="L1012" i="1"/>
  <c r="M1012" i="1"/>
  <c r="N1012" i="1"/>
  <c r="O1012" i="1"/>
  <c r="B1013" i="1"/>
  <c r="C1013" i="1"/>
  <c r="D1013" i="1"/>
  <c r="F1013" i="1"/>
  <c r="H1013" i="1"/>
  <c r="L1013" i="1"/>
  <c r="M1013" i="1"/>
  <c r="O1013" i="1" s="1"/>
  <c r="N1013" i="1"/>
  <c r="B1014" i="1"/>
  <c r="C1014" i="1"/>
  <c r="D1014" i="1"/>
  <c r="F1014" i="1"/>
  <c r="H1014" i="1"/>
  <c r="L1014" i="1"/>
  <c r="M1014" i="1"/>
  <c r="O1014" i="1" s="1"/>
  <c r="N1014" i="1"/>
  <c r="B1015" i="1"/>
  <c r="C1015" i="1"/>
  <c r="D1015" i="1"/>
  <c r="F1015" i="1"/>
  <c r="H1015" i="1"/>
  <c r="L1015" i="1"/>
  <c r="M1015" i="1"/>
  <c r="N1015" i="1"/>
  <c r="O1015" i="1"/>
  <c r="B1016" i="1"/>
  <c r="C1016" i="1"/>
  <c r="D1016" i="1"/>
  <c r="F1016" i="1"/>
  <c r="H1016" i="1"/>
  <c r="L1016" i="1"/>
  <c r="M1016" i="1"/>
  <c r="O1016" i="1" s="1"/>
  <c r="N1016" i="1"/>
  <c r="B1017" i="1"/>
  <c r="C1017" i="1"/>
  <c r="D1017" i="1"/>
  <c r="F1017" i="1"/>
  <c r="H1017" i="1"/>
  <c r="L1017" i="1"/>
  <c r="M1017" i="1"/>
  <c r="O1017" i="1" s="1"/>
  <c r="N1017" i="1"/>
  <c r="B1018" i="1"/>
  <c r="C1018" i="1"/>
  <c r="D1018" i="1"/>
  <c r="F1018" i="1"/>
  <c r="H1018" i="1"/>
  <c r="L1018" i="1"/>
  <c r="M1018" i="1"/>
  <c r="N1018" i="1"/>
  <c r="O1018" i="1"/>
  <c r="B1019" i="1"/>
  <c r="C1019" i="1"/>
  <c r="D1019" i="1"/>
  <c r="F1019" i="1"/>
  <c r="H1019" i="1"/>
  <c r="L1019" i="1"/>
  <c r="M1019" i="1"/>
  <c r="O1019" i="1" s="1"/>
  <c r="N1019" i="1"/>
  <c r="B1020" i="1"/>
  <c r="C1020" i="1"/>
  <c r="D1020" i="1"/>
  <c r="F1020" i="1"/>
  <c r="H1020" i="1"/>
  <c r="L1020" i="1"/>
  <c r="M1020" i="1"/>
  <c r="N1020" i="1"/>
  <c r="O1020" i="1"/>
  <c r="B1021" i="1"/>
  <c r="C1021" i="1"/>
  <c r="D1021" i="1"/>
  <c r="F1021" i="1"/>
  <c r="H1021" i="1"/>
  <c r="L1021" i="1"/>
  <c r="M1021" i="1"/>
  <c r="O1021" i="1" s="1"/>
  <c r="N1021" i="1"/>
  <c r="B1022" i="1"/>
  <c r="C1022" i="1"/>
  <c r="D1022" i="1"/>
  <c r="F1022" i="1"/>
  <c r="H1022" i="1"/>
  <c r="L1022" i="1"/>
  <c r="M1022" i="1"/>
  <c r="O1022" i="1" s="1"/>
  <c r="N1022" i="1"/>
  <c r="B1023" i="1"/>
  <c r="C1023" i="1"/>
  <c r="D1023" i="1"/>
  <c r="F1023" i="1"/>
  <c r="H1023" i="1"/>
  <c r="L1023" i="1"/>
  <c r="M1023" i="1"/>
  <c r="N1023" i="1"/>
  <c r="O1023" i="1"/>
  <c r="B1024" i="1"/>
  <c r="C1024" i="1"/>
  <c r="D1024" i="1"/>
  <c r="F1024" i="1"/>
  <c r="H1024" i="1"/>
  <c r="L1024" i="1"/>
  <c r="M1024" i="1"/>
  <c r="O1024" i="1" s="1"/>
  <c r="N1024" i="1"/>
  <c r="B1025" i="1"/>
  <c r="C1025" i="1"/>
  <c r="D1025" i="1"/>
  <c r="F1025" i="1"/>
  <c r="H1025" i="1"/>
  <c r="L1025" i="1"/>
  <c r="M1025" i="1"/>
  <c r="O1025" i="1" s="1"/>
  <c r="N1025" i="1"/>
  <c r="B1026" i="1"/>
  <c r="C1026" i="1"/>
  <c r="D1026" i="1"/>
  <c r="F1026" i="1"/>
  <c r="H1026" i="1"/>
  <c r="L1026" i="1"/>
  <c r="M1026" i="1"/>
  <c r="N1026" i="1"/>
  <c r="O1026" i="1"/>
  <c r="B1027" i="1"/>
  <c r="C1027" i="1"/>
  <c r="D1027" i="1"/>
  <c r="F1027" i="1"/>
  <c r="H1027" i="1"/>
  <c r="L1027" i="1"/>
  <c r="M1027" i="1"/>
  <c r="O1027" i="1" s="1"/>
  <c r="N1027" i="1"/>
  <c r="B1028" i="1"/>
  <c r="C1028" i="1"/>
  <c r="D1028" i="1"/>
  <c r="F1028" i="1"/>
  <c r="H1028" i="1"/>
  <c r="L1028" i="1"/>
  <c r="M1028" i="1"/>
  <c r="N1028" i="1"/>
  <c r="O1028" i="1"/>
  <c r="B1029" i="1"/>
  <c r="C1029" i="1"/>
  <c r="D1029" i="1"/>
  <c r="F1029" i="1"/>
  <c r="H1029" i="1"/>
  <c r="L1029" i="1"/>
  <c r="M1029" i="1"/>
  <c r="O1029" i="1" s="1"/>
  <c r="N1029" i="1"/>
  <c r="B1030" i="1"/>
  <c r="C1030" i="1"/>
  <c r="D1030" i="1"/>
  <c r="F1030" i="1"/>
  <c r="H1030" i="1"/>
  <c r="L1030" i="1"/>
  <c r="M1030" i="1"/>
  <c r="O1030" i="1" s="1"/>
  <c r="N1030" i="1"/>
  <c r="B1031" i="1"/>
  <c r="C1031" i="1"/>
  <c r="D1031" i="1"/>
  <c r="F1031" i="1"/>
  <c r="H1031" i="1"/>
  <c r="L1031" i="1"/>
  <c r="M1031" i="1"/>
  <c r="N1031" i="1"/>
  <c r="O1031" i="1"/>
  <c r="B1032" i="1"/>
  <c r="C1032" i="1"/>
  <c r="D1032" i="1"/>
  <c r="F1032" i="1"/>
  <c r="H1032" i="1"/>
  <c r="L1032" i="1"/>
  <c r="M1032" i="1"/>
  <c r="O1032" i="1" s="1"/>
  <c r="N1032" i="1"/>
  <c r="B1033" i="1"/>
  <c r="C1033" i="1"/>
  <c r="D1033" i="1"/>
  <c r="F1033" i="1"/>
  <c r="H1033" i="1"/>
  <c r="L1033" i="1"/>
  <c r="M1033" i="1"/>
  <c r="O1033" i="1" s="1"/>
  <c r="N1033" i="1"/>
  <c r="B1034" i="1"/>
  <c r="C1034" i="1"/>
  <c r="D1034" i="1"/>
  <c r="F1034" i="1"/>
  <c r="H1034" i="1"/>
  <c r="L1034" i="1"/>
  <c r="M1034" i="1"/>
  <c r="N1034" i="1"/>
  <c r="O1034" i="1"/>
  <c r="B1035" i="1"/>
  <c r="C1035" i="1"/>
  <c r="D1035" i="1"/>
  <c r="F1035" i="1"/>
  <c r="H1035" i="1"/>
  <c r="L1035" i="1"/>
  <c r="M1035" i="1"/>
  <c r="N1035" i="1"/>
  <c r="O1035" i="1" s="1"/>
  <c r="B1036" i="1"/>
  <c r="C1036" i="1"/>
  <c r="D1036" i="1"/>
  <c r="F1036" i="1"/>
  <c r="H1036" i="1"/>
  <c r="L1036" i="1"/>
  <c r="M1036" i="1"/>
  <c r="N1036" i="1"/>
  <c r="O1036" i="1"/>
  <c r="O629" i="1" l="1"/>
  <c r="O593" i="1"/>
  <c r="O693" i="1"/>
  <c r="O637" i="1"/>
  <c r="O677" i="1"/>
  <c r="O589" i="1"/>
  <c r="O530" i="1"/>
  <c r="O524" i="1"/>
  <c r="O535" i="1"/>
  <c r="O499" i="1"/>
  <c r="O558" i="1"/>
  <c r="O534" i="1"/>
  <c r="O690" i="1"/>
  <c r="O626" i="1"/>
  <c r="O590" i="1"/>
  <c r="C707" i="1"/>
  <c r="D706" i="1"/>
  <c r="F705" i="1"/>
  <c r="H704" i="1"/>
  <c r="M702" i="1"/>
  <c r="O702" i="1" s="1"/>
  <c r="N701" i="1"/>
  <c r="O701" i="1" s="1"/>
  <c r="B700" i="1"/>
  <c r="C699" i="1"/>
  <c r="D698" i="1"/>
  <c r="F697" i="1"/>
  <c r="H696" i="1"/>
  <c r="M694" i="1"/>
  <c r="O694" i="1" s="1"/>
  <c r="N693" i="1"/>
  <c r="B692" i="1"/>
  <c r="C691" i="1"/>
  <c r="D690" i="1"/>
  <c r="F689" i="1"/>
  <c r="H688" i="1"/>
  <c r="M686" i="1"/>
  <c r="O686" i="1" s="1"/>
  <c r="N685" i="1"/>
  <c r="O685" i="1" s="1"/>
  <c r="B684" i="1"/>
  <c r="C683" i="1"/>
  <c r="D682" i="1"/>
  <c r="F681" i="1"/>
  <c r="H680" i="1"/>
  <c r="M678" i="1"/>
  <c r="O678" i="1" s="1"/>
  <c r="N677" i="1"/>
  <c r="B676" i="1"/>
  <c r="C675" i="1"/>
  <c r="D674" i="1"/>
  <c r="F673" i="1"/>
  <c r="H672" i="1"/>
  <c r="M670" i="1"/>
  <c r="O670" i="1" s="1"/>
  <c r="N669" i="1"/>
  <c r="O669" i="1" s="1"/>
  <c r="B668" i="1"/>
  <c r="C667" i="1"/>
  <c r="D666" i="1"/>
  <c r="F665" i="1"/>
  <c r="H664" i="1"/>
  <c r="M662" i="1"/>
  <c r="O662" i="1" s="1"/>
  <c r="N661" i="1"/>
  <c r="O661" i="1" s="1"/>
  <c r="B660" i="1"/>
  <c r="C659" i="1"/>
  <c r="D658" i="1"/>
  <c r="F657" i="1"/>
  <c r="H656" i="1"/>
  <c r="M654" i="1"/>
  <c r="O654" i="1" s="1"/>
  <c r="N653" i="1"/>
  <c r="O653" i="1" s="1"/>
  <c r="B652" i="1"/>
  <c r="C651" i="1"/>
  <c r="D650" i="1"/>
  <c r="F649" i="1"/>
  <c r="H648" i="1"/>
  <c r="M646" i="1"/>
  <c r="O646" i="1" s="1"/>
  <c r="N645" i="1"/>
  <c r="O645" i="1" s="1"/>
  <c r="B644" i="1"/>
  <c r="C643" i="1"/>
  <c r="D642" i="1"/>
  <c r="F641" i="1"/>
  <c r="H640" i="1"/>
  <c r="M638" i="1"/>
  <c r="O638" i="1" s="1"/>
  <c r="N637" i="1"/>
  <c r="B636" i="1"/>
  <c r="C635" i="1"/>
  <c r="D634" i="1"/>
  <c r="F633" i="1"/>
  <c r="H632" i="1"/>
  <c r="M630" i="1"/>
  <c r="O630" i="1" s="1"/>
  <c r="N629" i="1"/>
  <c r="B628" i="1"/>
  <c r="C627" i="1"/>
  <c r="D626" i="1"/>
  <c r="F625" i="1"/>
  <c r="H624" i="1"/>
  <c r="M622" i="1"/>
  <c r="O622" i="1" s="1"/>
  <c r="N621" i="1"/>
  <c r="O621" i="1" s="1"/>
  <c r="B620" i="1"/>
  <c r="C619" i="1"/>
  <c r="D618" i="1"/>
  <c r="F617" i="1"/>
  <c r="H616" i="1"/>
  <c r="M614" i="1"/>
  <c r="O614" i="1" s="1"/>
  <c r="N613" i="1"/>
  <c r="O613" i="1" s="1"/>
  <c r="B612" i="1"/>
  <c r="C611" i="1"/>
  <c r="D610" i="1"/>
  <c r="F609" i="1"/>
  <c r="H608" i="1"/>
  <c r="M606" i="1"/>
  <c r="O606" i="1" s="1"/>
  <c r="N605" i="1"/>
  <c r="O605" i="1" s="1"/>
  <c r="B604" i="1"/>
  <c r="C603" i="1"/>
  <c r="D602" i="1"/>
  <c r="F601" i="1"/>
  <c r="H600" i="1"/>
  <c r="M598" i="1"/>
  <c r="O598" i="1" s="1"/>
  <c r="N597" i="1"/>
  <c r="O597" i="1" s="1"/>
  <c r="N596" i="1"/>
  <c r="O596" i="1" s="1"/>
  <c r="N595" i="1"/>
  <c r="O595" i="1" s="1"/>
  <c r="N594" i="1"/>
  <c r="O594" i="1" s="1"/>
  <c r="N593" i="1"/>
  <c r="N590" i="1"/>
  <c r="N589" i="1"/>
  <c r="N588" i="1"/>
  <c r="O588" i="1" s="1"/>
  <c r="N587" i="1"/>
  <c r="O587" i="1" s="1"/>
  <c r="N586" i="1"/>
  <c r="H584" i="1"/>
  <c r="F583" i="1"/>
  <c r="C582" i="1"/>
  <c r="N579" i="1"/>
  <c r="O579" i="1" s="1"/>
  <c r="N578" i="1"/>
  <c r="H576" i="1"/>
  <c r="F575" i="1"/>
  <c r="C574" i="1"/>
  <c r="N571" i="1"/>
  <c r="O571" i="1" s="1"/>
  <c r="N570" i="1"/>
  <c r="F569" i="1"/>
  <c r="B568" i="1"/>
  <c r="N566" i="1"/>
  <c r="D565" i="1"/>
  <c r="B564" i="1"/>
  <c r="M561" i="1"/>
  <c r="O561" i="1" s="1"/>
  <c r="H559" i="1"/>
  <c r="C558" i="1"/>
  <c r="B557" i="1"/>
  <c r="N555" i="1"/>
  <c r="C554" i="1"/>
  <c r="H552" i="1"/>
  <c r="C551" i="1"/>
  <c r="M549" i="1"/>
  <c r="O549" i="1" s="1"/>
  <c r="C548" i="1"/>
  <c r="C543" i="1"/>
  <c r="H539" i="1"/>
  <c r="B538" i="1"/>
  <c r="D534" i="1"/>
  <c r="B532" i="1"/>
  <c r="H529" i="1"/>
  <c r="M527" i="1"/>
  <c r="H523" i="1"/>
  <c r="M521" i="1"/>
  <c r="O521" i="1" s="1"/>
  <c r="F518" i="1"/>
  <c r="F512" i="1"/>
  <c r="F508" i="1"/>
  <c r="N504" i="1"/>
  <c r="D500" i="1"/>
  <c r="B495" i="1"/>
  <c r="H491" i="1"/>
  <c r="D481" i="1"/>
  <c r="H468" i="1"/>
  <c r="F469" i="1"/>
  <c r="D470" i="1"/>
  <c r="C471" i="1"/>
  <c r="B472" i="1"/>
  <c r="N473" i="1"/>
  <c r="M474" i="1"/>
  <c r="O474" i="1" s="1"/>
  <c r="H476" i="1"/>
  <c r="F477" i="1"/>
  <c r="D478" i="1"/>
  <c r="C479" i="1"/>
  <c r="B480" i="1"/>
  <c r="N481" i="1"/>
  <c r="M482" i="1"/>
  <c r="H484" i="1"/>
  <c r="F485" i="1"/>
  <c r="D486" i="1"/>
  <c r="C487" i="1"/>
  <c r="B488" i="1"/>
  <c r="N489" i="1"/>
  <c r="M490" i="1"/>
  <c r="H492" i="1"/>
  <c r="F493" i="1"/>
  <c r="D494" i="1"/>
  <c r="C495" i="1"/>
  <c r="B496" i="1"/>
  <c r="N497" i="1"/>
  <c r="M498" i="1"/>
  <c r="H500" i="1"/>
  <c r="F501" i="1"/>
  <c r="F468" i="1"/>
  <c r="H469" i="1"/>
  <c r="H470" i="1"/>
  <c r="H471" i="1"/>
  <c r="H472" i="1"/>
  <c r="H473" i="1"/>
  <c r="H474" i="1"/>
  <c r="H475" i="1"/>
  <c r="M483" i="1"/>
  <c r="O483" i="1" s="1"/>
  <c r="M484" i="1"/>
  <c r="O484" i="1" s="1"/>
  <c r="M485" i="1"/>
  <c r="M486" i="1"/>
  <c r="M487" i="1"/>
  <c r="M488" i="1"/>
  <c r="O488" i="1" s="1"/>
  <c r="M489" i="1"/>
  <c r="N490" i="1"/>
  <c r="N491" i="1"/>
  <c r="N492" i="1"/>
  <c r="N493" i="1"/>
  <c r="N494" i="1"/>
  <c r="O494" i="1" s="1"/>
  <c r="N495" i="1"/>
  <c r="N496" i="1"/>
  <c r="N502" i="1"/>
  <c r="M503" i="1"/>
  <c r="H505" i="1"/>
  <c r="F506" i="1"/>
  <c r="D507" i="1"/>
  <c r="C508" i="1"/>
  <c r="B509" i="1"/>
  <c r="N510" i="1"/>
  <c r="M511" i="1"/>
  <c r="H513" i="1"/>
  <c r="F514" i="1"/>
  <c r="D515" i="1"/>
  <c r="C516" i="1"/>
  <c r="B517" i="1"/>
  <c r="N518" i="1"/>
  <c r="M519" i="1"/>
  <c r="M475" i="1"/>
  <c r="M476" i="1"/>
  <c r="M477" i="1"/>
  <c r="O477" i="1" s="1"/>
  <c r="M478" i="1"/>
  <c r="O478" i="1" s="1"/>
  <c r="M479" i="1"/>
  <c r="M480" i="1"/>
  <c r="O480" i="1" s="1"/>
  <c r="M481" i="1"/>
  <c r="O481" i="1" s="1"/>
  <c r="N482" i="1"/>
  <c r="N483" i="1"/>
  <c r="N484" i="1"/>
  <c r="N485" i="1"/>
  <c r="N486" i="1"/>
  <c r="N487" i="1"/>
  <c r="N488" i="1"/>
  <c r="B497" i="1"/>
  <c r="B498" i="1"/>
  <c r="B499" i="1"/>
  <c r="B500" i="1"/>
  <c r="B501" i="1"/>
  <c r="B502" i="1"/>
  <c r="N503" i="1"/>
  <c r="M504" i="1"/>
  <c r="H506" i="1"/>
  <c r="F507" i="1"/>
  <c r="D508" i="1"/>
  <c r="C509" i="1"/>
  <c r="B510" i="1"/>
  <c r="N511" i="1"/>
  <c r="M512" i="1"/>
  <c r="O512" i="1" s="1"/>
  <c r="H514" i="1"/>
  <c r="F515" i="1"/>
  <c r="D516" i="1"/>
  <c r="C517" i="1"/>
  <c r="B518" i="1"/>
  <c r="N519" i="1"/>
  <c r="M520" i="1"/>
  <c r="O520" i="1" s="1"/>
  <c r="E467" i="1"/>
  <c r="N468" i="1"/>
  <c r="B470" i="1"/>
  <c r="F471" i="1"/>
  <c r="N472" i="1"/>
  <c r="C474" i="1"/>
  <c r="F475" i="1"/>
  <c r="C478" i="1"/>
  <c r="H479" i="1"/>
  <c r="B481" i="1"/>
  <c r="D482" i="1"/>
  <c r="H483" i="1"/>
  <c r="B485" i="1"/>
  <c r="F486" i="1"/>
  <c r="C489" i="1"/>
  <c r="F490" i="1"/>
  <c r="M491" i="1"/>
  <c r="C493" i="1"/>
  <c r="H494" i="1"/>
  <c r="M495" i="1"/>
  <c r="O495" i="1" s="1"/>
  <c r="D497" i="1"/>
  <c r="H498" i="1"/>
  <c r="N499" i="1"/>
  <c r="D501" i="1"/>
  <c r="H502" i="1"/>
  <c r="B506" i="1"/>
  <c r="C507" i="1"/>
  <c r="H508" i="1"/>
  <c r="M510" i="1"/>
  <c r="B512" i="1"/>
  <c r="C513" i="1"/>
  <c r="C470" i="1"/>
  <c r="M471" i="1"/>
  <c r="B473" i="1"/>
  <c r="D474" i="1"/>
  <c r="N475" i="1"/>
  <c r="B477" i="1"/>
  <c r="F478" i="1"/>
  <c r="N479" i="1"/>
  <c r="C481" i="1"/>
  <c r="F482" i="1"/>
  <c r="C485" i="1"/>
  <c r="H486" i="1"/>
  <c r="D489" i="1"/>
  <c r="H490" i="1"/>
  <c r="B492" i="1"/>
  <c r="D493" i="1"/>
  <c r="C496" i="1"/>
  <c r="F497" i="1"/>
  <c r="C500" i="1"/>
  <c r="H501" i="1"/>
  <c r="B505" i="1"/>
  <c r="C506" i="1"/>
  <c r="H507" i="1"/>
  <c r="M509" i="1"/>
  <c r="O509" i="1" s="1"/>
  <c r="B511" i="1"/>
  <c r="C512" i="1"/>
  <c r="D513" i="1"/>
  <c r="M515" i="1"/>
  <c r="N516" i="1"/>
  <c r="O516" i="1" s="1"/>
  <c r="C518" i="1"/>
  <c r="D519" i="1"/>
  <c r="F520" i="1"/>
  <c r="H521" i="1"/>
  <c r="H522" i="1"/>
  <c r="F523" i="1"/>
  <c r="D524" i="1"/>
  <c r="C525" i="1"/>
  <c r="B526" i="1"/>
  <c r="N527" i="1"/>
  <c r="M528" i="1"/>
  <c r="O528" i="1" s="1"/>
  <c r="H530" i="1"/>
  <c r="F531" i="1"/>
  <c r="D532" i="1"/>
  <c r="C533" i="1"/>
  <c r="B534" i="1"/>
  <c r="N535" i="1"/>
  <c r="M536" i="1"/>
  <c r="O536" i="1" s="1"/>
  <c r="H538" i="1"/>
  <c r="F539" i="1"/>
  <c r="D540" i="1"/>
  <c r="C541" i="1"/>
  <c r="B542" i="1"/>
  <c r="N543" i="1"/>
  <c r="O543" i="1" s="1"/>
  <c r="M544" i="1"/>
  <c r="H546" i="1"/>
  <c r="F547" i="1"/>
  <c r="D548" i="1"/>
  <c r="C549" i="1"/>
  <c r="B550" i="1"/>
  <c r="N551" i="1"/>
  <c r="O551" i="1" s="1"/>
  <c r="M552" i="1"/>
  <c r="O552" i="1" s="1"/>
  <c r="H554" i="1"/>
  <c r="F555" i="1"/>
  <c r="B469" i="1"/>
  <c r="F470" i="1"/>
  <c r="N471" i="1"/>
  <c r="C473" i="1"/>
  <c r="F474" i="1"/>
  <c r="C477" i="1"/>
  <c r="B468" i="1"/>
  <c r="D469" i="1"/>
  <c r="N470" i="1"/>
  <c r="C472" i="1"/>
  <c r="F473" i="1"/>
  <c r="C476" i="1"/>
  <c r="H477" i="1"/>
  <c r="D480" i="1"/>
  <c r="H481" i="1"/>
  <c r="B483" i="1"/>
  <c r="D484" i="1"/>
  <c r="B487" i="1"/>
  <c r="F488" i="1"/>
  <c r="C491" i="1"/>
  <c r="F492" i="1"/>
  <c r="M493" i="1"/>
  <c r="O493" i="1" s="1"/>
  <c r="D495" i="1"/>
  <c r="H496" i="1"/>
  <c r="M497" i="1"/>
  <c r="O497" i="1" s="1"/>
  <c r="D499" i="1"/>
  <c r="N501" i="1"/>
  <c r="C503" i="1"/>
  <c r="D504" i="1"/>
  <c r="F505" i="1"/>
  <c r="M506" i="1"/>
  <c r="N507" i="1"/>
  <c r="O507" i="1" s="1"/>
  <c r="D510" i="1"/>
  <c r="F511" i="1"/>
  <c r="H512" i="1"/>
  <c r="N513" i="1"/>
  <c r="B516" i="1"/>
  <c r="F517" i="1"/>
  <c r="H518" i="1"/>
  <c r="N522" i="1"/>
  <c r="M523" i="1"/>
  <c r="O523" i="1" s="1"/>
  <c r="H525" i="1"/>
  <c r="F526" i="1"/>
  <c r="D527" i="1"/>
  <c r="C528" i="1"/>
  <c r="B529" i="1"/>
  <c r="N530" i="1"/>
  <c r="M531" i="1"/>
  <c r="O531" i="1" s="1"/>
  <c r="H533" i="1"/>
  <c r="F534" i="1"/>
  <c r="D535" i="1"/>
  <c r="C536" i="1"/>
  <c r="B537" i="1"/>
  <c r="N538" i="1"/>
  <c r="M539" i="1"/>
  <c r="H541" i="1"/>
  <c r="F542" i="1"/>
  <c r="D543" i="1"/>
  <c r="C544" i="1"/>
  <c r="B545" i="1"/>
  <c r="N546" i="1"/>
  <c r="O546" i="1" s="1"/>
  <c r="M547" i="1"/>
  <c r="H549" i="1"/>
  <c r="F550" i="1"/>
  <c r="D551" i="1"/>
  <c r="C552" i="1"/>
  <c r="B553" i="1"/>
  <c r="N554" i="1"/>
  <c r="O554" i="1" s="1"/>
  <c r="M555" i="1"/>
  <c r="O555" i="1" s="1"/>
  <c r="H557" i="1"/>
  <c r="F558" i="1"/>
  <c r="D559" i="1"/>
  <c r="C560" i="1"/>
  <c r="B561" i="1"/>
  <c r="N562" i="1"/>
  <c r="O562" i="1" s="1"/>
  <c r="M563" i="1"/>
  <c r="H565" i="1"/>
  <c r="F566" i="1"/>
  <c r="D567" i="1"/>
  <c r="C568" i="1"/>
  <c r="B569" i="1"/>
  <c r="D468" i="1"/>
  <c r="N469" i="1"/>
  <c r="B471" i="1"/>
  <c r="F472" i="1"/>
  <c r="C475" i="1"/>
  <c r="F476" i="1"/>
  <c r="D479" i="1"/>
  <c r="H480" i="1"/>
  <c r="B482" i="1"/>
  <c r="D483" i="1"/>
  <c r="B486" i="1"/>
  <c r="F487" i="1"/>
  <c r="C490" i="1"/>
  <c r="F491" i="1"/>
  <c r="M492" i="1"/>
  <c r="C494" i="1"/>
  <c r="H495" i="1"/>
  <c r="M496" i="1"/>
  <c r="D498" i="1"/>
  <c r="H499" i="1"/>
  <c r="N500" i="1"/>
  <c r="D502" i="1"/>
  <c r="F503" i="1"/>
  <c r="H504" i="1"/>
  <c r="N505" i="1"/>
  <c r="B508" i="1"/>
  <c r="F509" i="1"/>
  <c r="H510" i="1"/>
  <c r="B514" i="1"/>
  <c r="C515" i="1"/>
  <c r="H516" i="1"/>
  <c r="M518" i="1"/>
  <c r="O518" i="1" s="1"/>
  <c r="B520" i="1"/>
  <c r="C521" i="1"/>
  <c r="C522" i="1"/>
  <c r="B523" i="1"/>
  <c r="N524" i="1"/>
  <c r="M525" i="1"/>
  <c r="H527" i="1"/>
  <c r="F528" i="1"/>
  <c r="D529" i="1"/>
  <c r="C530" i="1"/>
  <c r="B531" i="1"/>
  <c r="N532" i="1"/>
  <c r="M469" i="1"/>
  <c r="O469" i="1" s="1"/>
  <c r="D473" i="1"/>
  <c r="N476" i="1"/>
  <c r="H482" i="1"/>
  <c r="D485" i="1"/>
  <c r="C488" i="1"/>
  <c r="H493" i="1"/>
  <c r="D496" i="1"/>
  <c r="N498" i="1"/>
  <c r="B504" i="1"/>
  <c r="D506" i="1"/>
  <c r="M508" i="1"/>
  <c r="O508" i="1" s="1"/>
  <c r="C511" i="1"/>
  <c r="F513" i="1"/>
  <c r="H515" i="1"/>
  <c r="D517" i="1"/>
  <c r="C519" i="1"/>
  <c r="B521" i="1"/>
  <c r="B524" i="1"/>
  <c r="F525" i="1"/>
  <c r="N526" i="1"/>
  <c r="D528" i="1"/>
  <c r="M529" i="1"/>
  <c r="C531" i="1"/>
  <c r="H532" i="1"/>
  <c r="N533" i="1"/>
  <c r="O533" i="1" s="1"/>
  <c r="B535" i="1"/>
  <c r="D536" i="1"/>
  <c r="F537" i="1"/>
  <c r="N539" i="1"/>
  <c r="C542" i="1"/>
  <c r="F543" i="1"/>
  <c r="H544" i="1"/>
  <c r="M545" i="1"/>
  <c r="B548" i="1"/>
  <c r="D549" i="1"/>
  <c r="H550" i="1"/>
  <c r="N552" i="1"/>
  <c r="B554" i="1"/>
  <c r="C555" i="1"/>
  <c r="D556" i="1"/>
  <c r="D557" i="1"/>
  <c r="D558" i="1"/>
  <c r="F559" i="1"/>
  <c r="F560" i="1"/>
  <c r="F561" i="1"/>
  <c r="F562" i="1"/>
  <c r="F563" i="1"/>
  <c r="F564" i="1"/>
  <c r="F565" i="1"/>
  <c r="H566" i="1"/>
  <c r="H567" i="1"/>
  <c r="H568" i="1"/>
  <c r="H569" i="1"/>
  <c r="H570" i="1"/>
  <c r="F571" i="1"/>
  <c r="D572" i="1"/>
  <c r="C573" i="1"/>
  <c r="B574" i="1"/>
  <c r="N575" i="1"/>
  <c r="O575" i="1" s="1"/>
  <c r="M576" i="1"/>
  <c r="O576" i="1" s="1"/>
  <c r="H578" i="1"/>
  <c r="F579" i="1"/>
  <c r="D580" i="1"/>
  <c r="C581" i="1"/>
  <c r="B582" i="1"/>
  <c r="N583" i="1"/>
  <c r="O583" i="1" s="1"/>
  <c r="M584" i="1"/>
  <c r="O584" i="1" s="1"/>
  <c r="H586" i="1"/>
  <c r="F587" i="1"/>
  <c r="D588" i="1"/>
  <c r="C589" i="1"/>
  <c r="B590" i="1"/>
  <c r="N591" i="1"/>
  <c r="O591" i="1" s="1"/>
  <c r="M592" i="1"/>
  <c r="O592" i="1" s="1"/>
  <c r="H594" i="1"/>
  <c r="F595" i="1"/>
  <c r="D596" i="1"/>
  <c r="C597" i="1"/>
  <c r="M473" i="1"/>
  <c r="O473" i="1" s="1"/>
  <c r="D477" i="1"/>
  <c r="C480" i="1"/>
  <c r="H485" i="1"/>
  <c r="D488" i="1"/>
  <c r="B491" i="1"/>
  <c r="F496" i="1"/>
  <c r="C499" i="1"/>
  <c r="M501" i="1"/>
  <c r="O501" i="1" s="1"/>
  <c r="C504" i="1"/>
  <c r="N508" i="1"/>
  <c r="D511" i="1"/>
  <c r="M513" i="1"/>
  <c r="O513" i="1" s="1"/>
  <c r="H517" i="1"/>
  <c r="F519" i="1"/>
  <c r="D521" i="1"/>
  <c r="M522" i="1"/>
  <c r="O522" i="1" s="1"/>
  <c r="C524" i="1"/>
  <c r="B527" i="1"/>
  <c r="H528" i="1"/>
  <c r="N529" i="1"/>
  <c r="D531" i="1"/>
  <c r="M532" i="1"/>
  <c r="O532" i="1" s="1"/>
  <c r="C535" i="1"/>
  <c r="F536" i="1"/>
  <c r="H537" i="1"/>
  <c r="M538" i="1"/>
  <c r="B541" i="1"/>
  <c r="D542" i="1"/>
  <c r="H543" i="1"/>
  <c r="N545" i="1"/>
  <c r="M470" i="1"/>
  <c r="B474" i="1"/>
  <c r="N477" i="1"/>
  <c r="F480" i="1"/>
  <c r="C483" i="1"/>
  <c r="H488" i="1"/>
  <c r="D491" i="1"/>
  <c r="B494" i="1"/>
  <c r="F499" i="1"/>
  <c r="C502" i="1"/>
  <c r="F504" i="1"/>
  <c r="N506" i="1"/>
  <c r="D509" i="1"/>
  <c r="H511" i="1"/>
  <c r="N515" i="1"/>
  <c r="M517" i="1"/>
  <c r="H519" i="1"/>
  <c r="F521" i="1"/>
  <c r="F524" i="1"/>
  <c r="N525" i="1"/>
  <c r="C527" i="1"/>
  <c r="B530" i="1"/>
  <c r="H531" i="1"/>
  <c r="C534" i="1"/>
  <c r="F535" i="1"/>
  <c r="H536" i="1"/>
  <c r="M537" i="1"/>
  <c r="O537" i="1" s="1"/>
  <c r="B540" i="1"/>
  <c r="D541" i="1"/>
  <c r="H542" i="1"/>
  <c r="N544" i="1"/>
  <c r="B546" i="1"/>
  <c r="C547" i="1"/>
  <c r="F548" i="1"/>
  <c r="M550" i="1"/>
  <c r="C553" i="1"/>
  <c r="D554" i="1"/>
  <c r="H555" i="1"/>
  <c r="H556" i="1"/>
  <c r="M564" i="1"/>
  <c r="O564" i="1" s="1"/>
  <c r="M565" i="1"/>
  <c r="O565" i="1" s="1"/>
  <c r="M566" i="1"/>
  <c r="O566" i="1" s="1"/>
  <c r="M567" i="1"/>
  <c r="O567" i="1" s="1"/>
  <c r="M568" i="1"/>
  <c r="O568" i="1" s="1"/>
  <c r="M569" i="1"/>
  <c r="O569" i="1" s="1"/>
  <c r="M570" i="1"/>
  <c r="H572" i="1"/>
  <c r="F573" i="1"/>
  <c r="D574" i="1"/>
  <c r="C575" i="1"/>
  <c r="B576" i="1"/>
  <c r="N577" i="1"/>
  <c r="O577" i="1" s="1"/>
  <c r="M578" i="1"/>
  <c r="O578" i="1" s="1"/>
  <c r="H580" i="1"/>
  <c r="F581" i="1"/>
  <c r="D582" i="1"/>
  <c r="C583" i="1"/>
  <c r="B584" i="1"/>
  <c r="N585" i="1"/>
  <c r="O585" i="1" s="1"/>
  <c r="M586" i="1"/>
  <c r="O586" i="1" s="1"/>
  <c r="M468" i="1"/>
  <c r="O468" i="1" s="1"/>
  <c r="D472" i="1"/>
  <c r="B476" i="1"/>
  <c r="B479" i="1"/>
  <c r="F484" i="1"/>
  <c r="D487" i="1"/>
  <c r="B490" i="1"/>
  <c r="F495" i="1"/>
  <c r="C498" i="1"/>
  <c r="M500" i="1"/>
  <c r="O500" i="1" s="1"/>
  <c r="D503" i="1"/>
  <c r="M505" i="1"/>
  <c r="N707" i="1"/>
  <c r="B706" i="1"/>
  <c r="C705" i="1"/>
  <c r="D704" i="1"/>
  <c r="F703" i="1"/>
  <c r="H702" i="1"/>
  <c r="M700" i="1"/>
  <c r="O700" i="1" s="1"/>
  <c r="N699" i="1"/>
  <c r="B698" i="1"/>
  <c r="C697" i="1"/>
  <c r="D696" i="1"/>
  <c r="F695" i="1"/>
  <c r="H694" i="1"/>
  <c r="M692" i="1"/>
  <c r="O692" i="1" s="1"/>
  <c r="N691" i="1"/>
  <c r="B690" i="1"/>
  <c r="C689" i="1"/>
  <c r="D688" i="1"/>
  <c r="F687" i="1"/>
  <c r="H686" i="1"/>
  <c r="M684" i="1"/>
  <c r="O684" i="1" s="1"/>
  <c r="N683" i="1"/>
  <c r="B682" i="1"/>
  <c r="C681" i="1"/>
  <c r="D680" i="1"/>
  <c r="F679" i="1"/>
  <c r="H678" i="1"/>
  <c r="M676" i="1"/>
  <c r="O676" i="1" s="1"/>
  <c r="N675" i="1"/>
  <c r="B674" i="1"/>
  <c r="C673" i="1"/>
  <c r="D672" i="1"/>
  <c r="F671" i="1"/>
  <c r="H670" i="1"/>
  <c r="M668" i="1"/>
  <c r="O668" i="1" s="1"/>
  <c r="N667" i="1"/>
  <c r="B666" i="1"/>
  <c r="C665" i="1"/>
  <c r="D664" i="1"/>
  <c r="F663" i="1"/>
  <c r="H662" i="1"/>
  <c r="M660" i="1"/>
  <c r="O660" i="1" s="1"/>
  <c r="N659" i="1"/>
  <c r="B658" i="1"/>
  <c r="C657" i="1"/>
  <c r="D656" i="1"/>
  <c r="F655" i="1"/>
  <c r="H654" i="1"/>
  <c r="M652" i="1"/>
  <c r="O652" i="1" s="1"/>
  <c r="N651" i="1"/>
  <c r="B650" i="1"/>
  <c r="C649" i="1"/>
  <c r="D648" i="1"/>
  <c r="F647" i="1"/>
  <c r="H646" i="1"/>
  <c r="M644" i="1"/>
  <c r="O644" i="1" s="1"/>
  <c r="N643" i="1"/>
  <c r="B642" i="1"/>
  <c r="C641" i="1"/>
  <c r="D640" i="1"/>
  <c r="F639" i="1"/>
  <c r="H638" i="1"/>
  <c r="M636" i="1"/>
  <c r="O636" i="1" s="1"/>
  <c r="N635" i="1"/>
  <c r="B634" i="1"/>
  <c r="C633" i="1"/>
  <c r="D632" i="1"/>
  <c r="F631" i="1"/>
  <c r="H630" i="1"/>
  <c r="M628" i="1"/>
  <c r="O628" i="1" s="1"/>
  <c r="N627" i="1"/>
  <c r="B626" i="1"/>
  <c r="C625" i="1"/>
  <c r="D624" i="1"/>
  <c r="F623" i="1"/>
  <c r="H622" i="1"/>
  <c r="M620" i="1"/>
  <c r="O620" i="1" s="1"/>
  <c r="N619" i="1"/>
  <c r="B618" i="1"/>
  <c r="C617" i="1"/>
  <c r="D616" i="1"/>
  <c r="F615" i="1"/>
  <c r="H614" i="1"/>
  <c r="M612" i="1"/>
  <c r="O612" i="1" s="1"/>
  <c r="N611" i="1"/>
  <c r="B610" i="1"/>
  <c r="C609" i="1"/>
  <c r="D608" i="1"/>
  <c r="F607" i="1"/>
  <c r="H606" i="1"/>
  <c r="M604" i="1"/>
  <c r="O604" i="1" s="1"/>
  <c r="N603" i="1"/>
  <c r="B602" i="1"/>
  <c r="C601" i="1"/>
  <c r="D600" i="1"/>
  <c r="F599" i="1"/>
  <c r="H598" i="1"/>
  <c r="F586" i="1"/>
  <c r="F585" i="1"/>
  <c r="D584" i="1"/>
  <c r="B583" i="1"/>
  <c r="N581" i="1"/>
  <c r="M580" i="1"/>
  <c r="O580" i="1" s="1"/>
  <c r="F578" i="1"/>
  <c r="F577" i="1"/>
  <c r="D576" i="1"/>
  <c r="B575" i="1"/>
  <c r="N573" i="1"/>
  <c r="M572" i="1"/>
  <c r="O572" i="1" s="1"/>
  <c r="F570" i="1"/>
  <c r="C569" i="1"/>
  <c r="N567" i="1"/>
  <c r="D566" i="1"/>
  <c r="B565" i="1"/>
  <c r="N563" i="1"/>
  <c r="H561" i="1"/>
  <c r="D560" i="1"/>
  <c r="B559" i="1"/>
  <c r="N556" i="1"/>
  <c r="D555" i="1"/>
  <c r="M553" i="1"/>
  <c r="O553" i="1" s="1"/>
  <c r="D552" i="1"/>
  <c r="N550" i="1"/>
  <c r="F549" i="1"/>
  <c r="N547" i="1"/>
  <c r="D546" i="1"/>
  <c r="F544" i="1"/>
  <c r="N542" i="1"/>
  <c r="N540" i="1"/>
  <c r="C539" i="1"/>
  <c r="D537" i="1"/>
  <c r="C529" i="1"/>
  <c r="F527" i="1"/>
  <c r="B525" i="1"/>
  <c r="C523" i="1"/>
  <c r="H520" i="1"/>
  <c r="N517" i="1"/>
  <c r="N514" i="1"/>
  <c r="B503" i="1"/>
  <c r="F498" i="1"/>
  <c r="F494" i="1"/>
  <c r="D490" i="1"/>
  <c r="F479" i="1"/>
  <c r="M472" i="1"/>
  <c r="O472" i="1" s="1"/>
  <c r="M707" i="1"/>
  <c r="O707" i="1" s="1"/>
  <c r="N706" i="1"/>
  <c r="O706" i="1" s="1"/>
  <c r="B705" i="1"/>
  <c r="C704" i="1"/>
  <c r="D703" i="1"/>
  <c r="F702" i="1"/>
  <c r="H701" i="1"/>
  <c r="M699" i="1"/>
  <c r="O699" i="1" s="1"/>
  <c r="N698" i="1"/>
  <c r="O698" i="1" s="1"/>
  <c r="B697" i="1"/>
  <c r="C696" i="1"/>
  <c r="D695" i="1"/>
  <c r="F694" i="1"/>
  <c r="H693" i="1"/>
  <c r="M691" i="1"/>
  <c r="O691" i="1" s="1"/>
  <c r="N690" i="1"/>
  <c r="B689" i="1"/>
  <c r="C688" i="1"/>
  <c r="D687" i="1"/>
  <c r="F686" i="1"/>
  <c r="H685" i="1"/>
  <c r="M683" i="1"/>
  <c r="O683" i="1" s="1"/>
  <c r="N682" i="1"/>
  <c r="O682" i="1" s="1"/>
  <c r="B681" i="1"/>
  <c r="C680" i="1"/>
  <c r="D679" i="1"/>
  <c r="F678" i="1"/>
  <c r="H677" i="1"/>
  <c r="M675" i="1"/>
  <c r="O675" i="1" s="1"/>
  <c r="N674" i="1"/>
  <c r="O674" i="1" s="1"/>
  <c r="B673" i="1"/>
  <c r="C672" i="1"/>
  <c r="D671" i="1"/>
  <c r="F670" i="1"/>
  <c r="H669" i="1"/>
  <c r="M667" i="1"/>
  <c r="O667" i="1" s="1"/>
  <c r="N666" i="1"/>
  <c r="O666" i="1" s="1"/>
  <c r="B665" i="1"/>
  <c r="C664" i="1"/>
  <c r="D663" i="1"/>
  <c r="F662" i="1"/>
  <c r="H661" i="1"/>
  <c r="M659" i="1"/>
  <c r="O659" i="1" s="1"/>
  <c r="N658" i="1"/>
  <c r="O658" i="1" s="1"/>
  <c r="B657" i="1"/>
  <c r="C656" i="1"/>
  <c r="D655" i="1"/>
  <c r="F654" i="1"/>
  <c r="H653" i="1"/>
  <c r="M651" i="1"/>
  <c r="O651" i="1" s="1"/>
  <c r="N650" i="1"/>
  <c r="O650" i="1" s="1"/>
  <c r="B649" i="1"/>
  <c r="C648" i="1"/>
  <c r="D647" i="1"/>
  <c r="F646" i="1"/>
  <c r="H645" i="1"/>
  <c r="M643" i="1"/>
  <c r="O643" i="1" s="1"/>
  <c r="N642" i="1"/>
  <c r="O642" i="1" s="1"/>
  <c r="B641" i="1"/>
  <c r="C640" i="1"/>
  <c r="D639" i="1"/>
  <c r="F638" i="1"/>
  <c r="H637" i="1"/>
  <c r="M635" i="1"/>
  <c r="O635" i="1" s="1"/>
  <c r="N634" i="1"/>
  <c r="O634" i="1" s="1"/>
  <c r="B633" i="1"/>
  <c r="C632" i="1"/>
  <c r="D631" i="1"/>
  <c r="F630" i="1"/>
  <c r="H629" i="1"/>
  <c r="M627" i="1"/>
  <c r="O627" i="1" s="1"/>
  <c r="N626" i="1"/>
  <c r="B625" i="1"/>
  <c r="C624" i="1"/>
  <c r="D623" i="1"/>
  <c r="F622" i="1"/>
  <c r="H621" i="1"/>
  <c r="M619" i="1"/>
  <c r="O619" i="1" s="1"/>
  <c r="N618" i="1"/>
  <c r="O618" i="1" s="1"/>
  <c r="B617" i="1"/>
  <c r="C616" i="1"/>
  <c r="D615" i="1"/>
  <c r="F614" i="1"/>
  <c r="H613" i="1"/>
  <c r="M611" i="1"/>
  <c r="O611" i="1" s="1"/>
  <c r="N610" i="1"/>
  <c r="O610" i="1" s="1"/>
  <c r="B609" i="1"/>
  <c r="C608" i="1"/>
  <c r="D607" i="1"/>
  <c r="F606" i="1"/>
  <c r="H605" i="1"/>
  <c r="M603" i="1"/>
  <c r="O603" i="1" s="1"/>
  <c r="N602" i="1"/>
  <c r="O602" i="1" s="1"/>
  <c r="B601" i="1"/>
  <c r="C600" i="1"/>
  <c r="D599" i="1"/>
  <c r="F598" i="1"/>
  <c r="H597" i="1"/>
  <c r="H596" i="1"/>
  <c r="H595" i="1"/>
  <c r="F594" i="1"/>
  <c r="H593" i="1"/>
  <c r="H592" i="1"/>
  <c r="H591" i="1"/>
  <c r="H590" i="1"/>
  <c r="H589" i="1"/>
  <c r="H588" i="1"/>
  <c r="H587" i="1"/>
  <c r="D586" i="1"/>
  <c r="D585" i="1"/>
  <c r="C584" i="1"/>
  <c r="N582" i="1"/>
  <c r="O582" i="1" s="1"/>
  <c r="M581" i="1"/>
  <c r="H579" i="1"/>
  <c r="D578" i="1"/>
  <c r="D577" i="1"/>
  <c r="C576" i="1"/>
  <c r="N574" i="1"/>
  <c r="O574" i="1" s="1"/>
  <c r="M573" i="1"/>
  <c r="O573" i="1" s="1"/>
  <c r="H571" i="1"/>
  <c r="D570" i="1"/>
  <c r="C566" i="1"/>
  <c r="H562" i="1"/>
  <c r="D561" i="1"/>
  <c r="B560" i="1"/>
  <c r="N557" i="1"/>
  <c r="O557" i="1" s="1"/>
  <c r="M556" i="1"/>
  <c r="O556" i="1" s="1"/>
  <c r="B555" i="1"/>
  <c r="H553" i="1"/>
  <c r="B552" i="1"/>
  <c r="B549" i="1"/>
  <c r="C546" i="1"/>
  <c r="D544" i="1"/>
  <c r="M542" i="1"/>
  <c r="O542" i="1" s="1"/>
  <c r="M540" i="1"/>
  <c r="O540" i="1" s="1"/>
  <c r="B539" i="1"/>
  <c r="C537" i="1"/>
  <c r="H535" i="1"/>
  <c r="F533" i="1"/>
  <c r="M526" i="1"/>
  <c r="D520" i="1"/>
  <c r="M514" i="1"/>
  <c r="O514" i="1" s="1"/>
  <c r="B507" i="1"/>
  <c r="M502" i="1"/>
  <c r="O502" i="1" s="1"/>
  <c r="H489" i="1"/>
  <c r="C484" i="1"/>
  <c r="N478" i="1"/>
  <c r="L526" i="1"/>
  <c r="L517" i="1"/>
  <c r="L511" i="1"/>
  <c r="L488" i="1"/>
  <c r="L484" i="1"/>
  <c r="L564" i="1"/>
  <c r="L556" i="1"/>
  <c r="L548" i="1"/>
  <c r="L540" i="1"/>
  <c r="L532" i="1"/>
  <c r="L524" i="1"/>
  <c r="L519" i="1"/>
  <c r="L500" i="1"/>
  <c r="L489" i="1"/>
  <c r="O464" i="1"/>
  <c r="O449" i="1"/>
  <c r="O209" i="1"/>
  <c r="A467" i="1"/>
  <c r="L467" i="1" s="1"/>
  <c r="L475" i="1"/>
  <c r="L483" i="1"/>
  <c r="L491" i="1"/>
  <c r="L499" i="1"/>
  <c r="L476" i="1"/>
  <c r="L477" i="1"/>
  <c r="L478" i="1"/>
  <c r="L479" i="1"/>
  <c r="L480" i="1"/>
  <c r="L481" i="1"/>
  <c r="L482" i="1"/>
  <c r="L504" i="1"/>
  <c r="L512" i="1"/>
  <c r="L520" i="1"/>
  <c r="L468" i="1"/>
  <c r="L469" i="1"/>
  <c r="L470" i="1"/>
  <c r="L471" i="1"/>
  <c r="L472" i="1"/>
  <c r="L473" i="1"/>
  <c r="L474" i="1"/>
  <c r="L505" i="1"/>
  <c r="L513" i="1"/>
  <c r="L521" i="1"/>
  <c r="O460" i="1"/>
  <c r="O448" i="1"/>
  <c r="O429" i="1"/>
  <c r="L553" i="1"/>
  <c r="L545" i="1"/>
  <c r="L537" i="1"/>
  <c r="L529" i="1"/>
  <c r="L514" i="1"/>
  <c r="L508" i="1"/>
  <c r="L502" i="1"/>
  <c r="L498" i="1"/>
  <c r="L494" i="1"/>
  <c r="O425" i="1"/>
  <c r="L509" i="1"/>
  <c r="L503" i="1"/>
  <c r="L487" i="1"/>
  <c r="O416" i="1"/>
  <c r="O380" i="1"/>
  <c r="O365" i="1"/>
  <c r="O316" i="1"/>
  <c r="O301" i="1"/>
  <c r="O252" i="1"/>
  <c r="O237" i="1"/>
  <c r="O188" i="1"/>
  <c r="O173" i="1"/>
  <c r="O145" i="1"/>
  <c r="O129" i="1"/>
  <c r="O92" i="1"/>
  <c r="O424" i="1"/>
  <c r="O364" i="1"/>
  <c r="O349" i="1"/>
  <c r="O300" i="1"/>
  <c r="O285" i="1"/>
  <c r="O236" i="1"/>
  <c r="O221" i="1"/>
  <c r="O172" i="1"/>
  <c r="O157" i="1"/>
  <c r="O141" i="1"/>
  <c r="O125" i="1"/>
  <c r="O94" i="1"/>
  <c r="O412" i="1"/>
  <c r="O388" i="1"/>
  <c r="O373" i="1"/>
  <c r="O324" i="1"/>
  <c r="O309" i="1"/>
  <c r="O260" i="1"/>
  <c r="O245" i="1"/>
  <c r="O196" i="1"/>
  <c r="O181" i="1"/>
  <c r="O420" i="1"/>
  <c r="O372" i="1"/>
  <c r="O357" i="1"/>
  <c r="O308" i="1"/>
  <c r="O293" i="1"/>
  <c r="O244" i="1"/>
  <c r="O229" i="1"/>
  <c r="O180" i="1"/>
  <c r="O165" i="1"/>
  <c r="O109" i="1"/>
  <c r="O103" i="1"/>
  <c r="O440" i="1"/>
  <c r="O381" i="1"/>
  <c r="O492" i="1" l="1"/>
  <c r="O476" i="1"/>
  <c r="O503" i="1"/>
  <c r="O482" i="1"/>
  <c r="O527" i="1"/>
  <c r="O526" i="1"/>
  <c r="O538" i="1"/>
  <c r="O545" i="1"/>
  <c r="O525" i="1"/>
  <c r="O539" i="1"/>
  <c r="O506" i="1"/>
  <c r="O544" i="1"/>
  <c r="O510" i="1"/>
  <c r="O475" i="1"/>
  <c r="O511" i="1"/>
  <c r="O489" i="1"/>
  <c r="O490" i="1"/>
  <c r="O570" i="1"/>
  <c r="O550" i="1"/>
  <c r="O547" i="1"/>
  <c r="O519" i="1"/>
  <c r="O498" i="1"/>
  <c r="O515" i="1"/>
  <c r="O487" i="1"/>
  <c r="O470" i="1"/>
  <c r="O529" i="1"/>
  <c r="O563" i="1"/>
  <c r="O504" i="1"/>
  <c r="O486" i="1"/>
  <c r="O581" i="1"/>
  <c r="O505" i="1"/>
  <c r="O517" i="1"/>
  <c r="O496" i="1"/>
  <c r="O471" i="1"/>
  <c r="O491" i="1"/>
  <c r="F467" i="1"/>
  <c r="H467" i="1"/>
  <c r="M467" i="1"/>
  <c r="O467" i="1" s="1"/>
  <c r="N467" i="1"/>
  <c r="B467" i="1"/>
  <c r="D467" i="1"/>
  <c r="C467" i="1"/>
  <c r="O479" i="1"/>
  <c r="O485"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<sst xmlns="http://schemas.openxmlformats.org/spreadsheetml/2006/main" count="2340" uniqueCount="1406">
  <si>
    <t>INC-SETUP</t>
  </si>
  <si>
    <t>ICE</t>
  </si>
  <si>
    <t>One-time software, hardware configuration and setup fee for the InControl portal (per site)</t>
  </si>
  <si>
    <t>InControl Setup</t>
  </si>
  <si>
    <t>INC-ADDON-API-120</t>
  </si>
  <si>
    <t>InControl Add-on per charger. Enables API control and reporting.  120 Months Prepaid</t>
  </si>
  <si>
    <t>InControl Add-on API Access - 120 Months Prepaid</t>
  </si>
  <si>
    <t>INC-ADDON-API-108</t>
  </si>
  <si>
    <t>InControl Add-on per charger. Enables API control and reporting.  108 Months Prepaid</t>
  </si>
  <si>
    <t>InControl Add-on API Access - 108 Months Prepaid</t>
  </si>
  <si>
    <t>INC-ADDON-API-96</t>
  </si>
  <si>
    <t>InControl Add-on per charger. Enables API control and reporting.  96 Months Prepaid</t>
  </si>
  <si>
    <t>InControl Add-on API Access - 96 Months Prepaid</t>
  </si>
  <si>
    <t>INC-ADDON-API-84</t>
  </si>
  <si>
    <t>InControl Add-on per charger. Enables API control and reporting.  84 Months Prepaid</t>
  </si>
  <si>
    <t>InControl Add-on API Access - 84 Months Prepaid</t>
  </si>
  <si>
    <t>INC-ADDON-API-72</t>
  </si>
  <si>
    <t>InControl Add-on per charger. Enables API control and reporting.  72 Months Prepaid</t>
  </si>
  <si>
    <t>InControl Add-on API Access - 72 Months Prepaid</t>
  </si>
  <si>
    <t>INC-ADDON-API-60</t>
  </si>
  <si>
    <t>InControl Add-on per charger. Enables API control and reporting.  60 Months Prepaid</t>
  </si>
  <si>
    <t>InControl Add-on API Access - 60 Months Prepaid</t>
  </si>
  <si>
    <t>INC-ADDON-API-48</t>
  </si>
  <si>
    <t>InControl Add-on per charger. Enables API control and reporting.  48 Months Prepaid</t>
  </si>
  <si>
    <t>InControl Add-on API Access - 48 Months Prepaid</t>
  </si>
  <si>
    <t>INC-ADDON-API-36</t>
  </si>
  <si>
    <t>InControl Add-on per charger. Enables API control and reporting.  36 Months Prepaid</t>
  </si>
  <si>
    <t>InControl Add-on API Access - 36 Months Prepaid</t>
  </si>
  <si>
    <t>INC-ADDON-API-24</t>
  </si>
  <si>
    <t>InControl Add-on per charger. Enables API control and reporting.  24 Months Prepaid</t>
  </si>
  <si>
    <t>InControl Add-on API Access - 24 Months Prepaid</t>
  </si>
  <si>
    <t>INC-ADDON-API-12</t>
  </si>
  <si>
    <t>InControl Add-on per charger. Enables API control and reporting.  12 Months Prepaid</t>
  </si>
  <si>
    <t>InControl Add-on API Access - 12 Months Prepaid</t>
  </si>
  <si>
    <t>INC-ADDON-API-1</t>
  </si>
  <si>
    <t>InControl Add-on per charger. Enables API control and reporting.  1 Month Prepaid</t>
  </si>
  <si>
    <t>InControl Add-on API Access - 1 Month Prepaid</t>
  </si>
  <si>
    <t>INC-ADDON-PAY-120</t>
  </si>
  <si>
    <t>InControl Add-on per charger. Enables payment terminal integration.  120 Months Prepaid</t>
  </si>
  <si>
    <t>InControl Add-on Payment Management - 120 Months Prepaid</t>
  </si>
  <si>
    <t>INC-ADDON-PAY-108</t>
  </si>
  <si>
    <t>InControl Add-on per charger. Enables payment terminal integration.  108 Months Prepaid</t>
  </si>
  <si>
    <t>InControl Add-on Payment Management - 108 Months Prepaid</t>
  </si>
  <si>
    <t>INC-ADDON-PAY-96</t>
  </si>
  <si>
    <t>InControl Add-on per charger. Enables payment terminal integration.  96 Months Prepaid</t>
  </si>
  <si>
    <t>InControl Add-on Payment Management - 96 Months Prepaid</t>
  </si>
  <si>
    <t>INC-ADDON-PAY-84</t>
  </si>
  <si>
    <t>InControl Add-on per charger. Enables payment terminal integration.  84 Months Prepaid</t>
  </si>
  <si>
    <t>InControl Add-on Payment Management - 84 Months Prepaid</t>
  </si>
  <si>
    <t>INC-ADDON-PAY-72</t>
  </si>
  <si>
    <t>InControl Add-on per charger. Enables payment terminal integration.  72 Months Prepaid</t>
  </si>
  <si>
    <t>InControl Add-on Payment Management - 72 Months Prepaid</t>
  </si>
  <si>
    <t>INC-ADDON-PAY-60</t>
  </si>
  <si>
    <t>InControl Add-on per charger. Enables payment terminal integration.  60 Months Prepaid</t>
  </si>
  <si>
    <t>InControl Add-on Payment Management - 60 Months Prepaid</t>
  </si>
  <si>
    <t>INC-ADDON-PAY-48</t>
  </si>
  <si>
    <t>InControl Add-on per charger. Enables payment terminal integration.  48 Months Prepaid</t>
  </si>
  <si>
    <t>InControl Add-on Payment Management - 48 Months Prepaid</t>
  </si>
  <si>
    <t>INC-ADDON-PAY-36</t>
  </si>
  <si>
    <t>InControl Add-on per charger. Enables payment terminal integration.  36 Months Prepaid</t>
  </si>
  <si>
    <t>InControl Add-on Payment Management - 36 Months Prepaid</t>
  </si>
  <si>
    <t>INC-ADDON-PAY-24</t>
  </si>
  <si>
    <t>InControl Add-on per charger. Enables payment terminal integration.  24 Months Prepaid</t>
  </si>
  <si>
    <t>InControl Add-on Payment Management - 24 Months Prepaid</t>
  </si>
  <si>
    <t>INC-ADDON-PAY-12</t>
  </si>
  <si>
    <t>InControl Add-on per charger. Enables payment terminal integration.  12 Months Prepaid</t>
  </si>
  <si>
    <t>InControl Add-on Payment Management - 12 Months Prepaid</t>
  </si>
  <si>
    <t>INC-ADDON-FLEET-120</t>
  </si>
  <si>
    <t>InControl Add-on per charger. Enables telematics.  120 Months Prepaid</t>
  </si>
  <si>
    <t>InControl Add-on Telematics Connectors - 120 Months Prepaid</t>
  </si>
  <si>
    <t>INC-ADDON-FLEET-108</t>
  </si>
  <si>
    <t>InControl Add-on per charger. Enables telematics.  108 Months Prepaid</t>
  </si>
  <si>
    <t>InControl Add-on Telematics Connectors - 108 Months Prepaid</t>
  </si>
  <si>
    <t>INC-ADDON-FLEET-96</t>
  </si>
  <si>
    <t>InControl Add-on per charger. Enables telematics.  96 Months Prepaid</t>
  </si>
  <si>
    <t>InControl Add-on Telematics Connectors - 96 Months Prepaid</t>
  </si>
  <si>
    <t>INC-ADDON-FLEET-84</t>
  </si>
  <si>
    <t>InControl Add-on per charger. Enables telematics.  84 Months Prepaid</t>
  </si>
  <si>
    <t>InControl Add-on Telematics Connectors - 84 Months Prepaid</t>
  </si>
  <si>
    <t>INC-ADDON-FLEET-72</t>
  </si>
  <si>
    <t>InControl Add-on per charger. Enables telematics.  72 Months Prepaid</t>
  </si>
  <si>
    <t>InControl Add-on Telematics Connectors - 72 Months Prepaid</t>
  </si>
  <si>
    <t>INC-ADDON-FLEET-60</t>
  </si>
  <si>
    <t>InControl Add-on per charger. Enables telematics.  60 Months Prepaid</t>
  </si>
  <si>
    <t>InControl Add-on Telematics Connectors - 60 Months Prepaid</t>
  </si>
  <si>
    <t>INC-ADDON-FLEET-48</t>
  </si>
  <si>
    <t>InControl Add-on per charger. Enables telematics.  48 Months Prepaid</t>
  </si>
  <si>
    <t>InControl Add-on Telematics Connectors - 48 Months Prepaid</t>
  </si>
  <si>
    <t>INC-ADDON-FLEET-36</t>
  </si>
  <si>
    <t>InControl Add-on per charger. Enables telematics.  36 Months Prepaid</t>
  </si>
  <si>
    <t>InControl Add-on Telematics Connectors - 36 Months Prepaid</t>
  </si>
  <si>
    <t>INC-ADDON-FLEET-24</t>
  </si>
  <si>
    <t>InControl Add-on per charger. Enables telematics.  24 Months Prepaid</t>
  </si>
  <si>
    <t>InControl Add-on Telematics Connectors - 24 Months Prepaid</t>
  </si>
  <si>
    <t>INC-ADDON-FLEET-12</t>
  </si>
  <si>
    <t>InControl Add-on per charger. Enables telematics.  12 Months Prepaid</t>
  </si>
  <si>
    <t>InControl Add-on Telematics Connectors - 12 Months Prepaid</t>
  </si>
  <si>
    <t>INC-ADDON-FLEET-1</t>
  </si>
  <si>
    <t>InControl Add-on per charger. Enables telematics.  1 Month Prepaid</t>
  </si>
  <si>
    <t>InControl Add-on Telematics Connectors - 1 Month Prepaid</t>
  </si>
  <si>
    <t>INC-ADDON-PARALLEL-120</t>
  </si>
  <si>
    <t>InControl Add-on per charger. Required for parallel, sequential charging session integration.  120 Months Prepaid</t>
  </si>
  <si>
    <t>InControl Add-on Parallel Charging Session Integration - 120 Months Prepaid</t>
  </si>
  <si>
    <t>INC-ADDON-PARALLEL-108</t>
  </si>
  <si>
    <t>InControl Add-on per charger. Required for parallel, sequential charging session integration.  108 Months Prepaid</t>
  </si>
  <si>
    <t>InControl Add-on Parallel Charging Session Integration - 108 Months Prepaid</t>
  </si>
  <si>
    <t>INC-ADDON-PARALLEL-96</t>
  </si>
  <si>
    <t>InControl Add-on per charger. Required for parallel, sequential charging session integration.  96 Months Prepaid</t>
  </si>
  <si>
    <t>InControl Add-on Parallel Charging Session Integration - 96 Months Prepaid</t>
  </si>
  <si>
    <t>INC-ADDON-PARALLEL-84</t>
  </si>
  <si>
    <t>InControl Add-on per charger. Required for parallel, sequential charging session integration.  84 Months Prepaid</t>
  </si>
  <si>
    <t>InControl Add-on Parallel Charging Session Integration - 84 Months Prepaid</t>
  </si>
  <si>
    <t>INC-ADDON-PARALLEL-72</t>
  </si>
  <si>
    <t>InControl Add-on per charger. Required for parallel, sequential charging session integration.  72 Months Prepaid</t>
  </si>
  <si>
    <t>InControl Add-on Parallel Charging Session Integration - 72 Months Prepaid</t>
  </si>
  <si>
    <t>INC-ADDON-PARALLEL-60</t>
  </si>
  <si>
    <t>InControl Add-on per charger. Required for parallel, sequential charging session integration.  60 Months Prepaid</t>
  </si>
  <si>
    <t>InControl Add-on Parallel Charging Session Integration - 60 Months Prepaid</t>
  </si>
  <si>
    <t>INC-ADDON-PARALLEL-48</t>
  </si>
  <si>
    <t>InControl Add-on per charger. Required for parallel, sequential charging session integration.  48 Months Prepaid</t>
  </si>
  <si>
    <t>InControl Add-on Parallel Charging Session Integration - 48 Months Prepaid</t>
  </si>
  <si>
    <t>INC-ADDON-PARALLEL-36</t>
  </si>
  <si>
    <t>InControl Add-on per charger. Required for parallel, sequential charging session integration.  36 Months Prepaid</t>
  </si>
  <si>
    <t>InControl Add-on Parallel Charging Session Integration - 36 Months Prepaid</t>
  </si>
  <si>
    <t>INC-ADDON-PARALLEL-24</t>
  </si>
  <si>
    <t>InControl Add-on per charger. Required for parallel, sequential charging session integration.  24 Months Prepaid</t>
  </si>
  <si>
    <t>InControl Add-on Parallel Charging Session Integration - 24 Months Prepaid</t>
  </si>
  <si>
    <t>INC-ADDON-PARALLEL-12</t>
  </si>
  <si>
    <t>InControl Add-on per charger. Required for parallel, sequential charging session integration.  12 Months Prepaid</t>
  </si>
  <si>
    <t>InControl Add-on Parallel Charging Session Integration - 12 Months Prepaid</t>
  </si>
  <si>
    <t>INC-ADDON-PARALLEL-1</t>
  </si>
  <si>
    <t>InControl Add-on per charger. Required for parallel, sequential charging session integration.  1 Month Prepaid</t>
  </si>
  <si>
    <t>InControl Add-on Parallel Charging Session Integration - 1 Month Prepaid</t>
  </si>
  <si>
    <t>INC-ADDON-DATA-120</t>
  </si>
  <si>
    <t>InControl Data Plan to ensure connectivity - Cellular Data 4G/5G.  120 Months Prepaid</t>
  </si>
  <si>
    <t>InControl Data Plan - 120 months Prepaid</t>
  </si>
  <si>
    <t>INC-ADDON-DATA-108</t>
  </si>
  <si>
    <t>InControl Data Plan to ensure connectivity - Cellular Data 4G/5G.  108 Months Prepaid</t>
  </si>
  <si>
    <t>InControl Data Plan - 108 months Prepaid</t>
  </si>
  <si>
    <t>INC-ADDON-DATA-96</t>
  </si>
  <si>
    <t>InControl Data Plan to ensure connectivity - Cellular Data 4G/5G.  96 Months Prepaid</t>
  </si>
  <si>
    <t>InControl Data Plan - 96 months Prepaid</t>
  </si>
  <si>
    <t>INC-ADDON-DATA-84</t>
  </si>
  <si>
    <t>InControl Data Plan to ensure connectivity - Cellular Data 4G/5G.  84 Months Prepaid</t>
  </si>
  <si>
    <t>InControl Data Plan - 84 months Prepaid</t>
  </si>
  <si>
    <t>INC-ADDON-DATA-72</t>
  </si>
  <si>
    <t>InControl Data Plan to ensure connectivity - Cellular Data 4G/5G.  72 Months Prepaid</t>
  </si>
  <si>
    <t>InControl Data Plan - 72 months Prepaid</t>
  </si>
  <si>
    <t>INC-ADDON-DATA-60</t>
  </si>
  <si>
    <t>InControl Data Plan to ensure connectivity - Cellular Data 4G/5G.  60 Months Prepaid</t>
  </si>
  <si>
    <t>InControl Data Plan - 60 months Prepaid</t>
  </si>
  <si>
    <t>INC-ADDON-DATA-48</t>
  </si>
  <si>
    <t>InControl Data Plan to ensure connectivity - Cellular Data 4G/5G.  48 Months Prepaid</t>
  </si>
  <si>
    <t>InControl Data Plan - 48 months Prepaid</t>
  </si>
  <si>
    <t>INC-ADDON-DATA-36</t>
  </si>
  <si>
    <t>InControl Data Plan to ensure connectivity - Cellular Data 4G/5G.  36 Months Prepaid</t>
  </si>
  <si>
    <t>InControl Data Plan - 36 months Prepaid</t>
  </si>
  <si>
    <t>INC-ADDON-DATA-24</t>
  </si>
  <si>
    <t>InControl Data Plan to ensure connectivity - Cellular Data 4G/5G.  24 Months Prepaid</t>
  </si>
  <si>
    <t>InControl Data Plan - 24 months Prepaid</t>
  </si>
  <si>
    <t>INC-ADDON-DATA-12</t>
  </si>
  <si>
    <t>InControl Data Plan to ensure connectivity - Cellular Data 4G/5G.  12 Months Prepaid</t>
  </si>
  <si>
    <t>InControl Data Plan - 12 months Prepaid</t>
  </si>
  <si>
    <t>INC-DCSMART-120</t>
  </si>
  <si>
    <t>InControl Software for Charger Management, DC chargers. InControl portal access for dashboard, reporting, access management, rules-based load management.  120 Months Prepaid</t>
  </si>
  <si>
    <t>InControl Smart for DC Chargers - 120 Months Prepaid</t>
  </si>
  <si>
    <t>INC-DCSMART-108</t>
  </si>
  <si>
    <t>InControl Software for Charger Management, DC chargers. InControl portal access for dashboard, reporting, access management, rules-based load management.  108 Months Prepaid</t>
  </si>
  <si>
    <t>InControl Smart for DC Chargers - 108 Months Prepaid</t>
  </si>
  <si>
    <t>INC-DCSMART-96</t>
  </si>
  <si>
    <t>InControl Software for Charger Management, DC chargers. InControl portal access for dashboard, reporting, access management, rules-based load management.  96 Months Prepaid</t>
  </si>
  <si>
    <t>InControl Smart for DC Chargers - 96 Months Prepaid</t>
  </si>
  <si>
    <t>INC-DCSMART-84</t>
  </si>
  <si>
    <t>InControl Software for Charger Management, DC chargers. InControl portal access for dashboard, reporting, access management, rules-based load management.  84 Months Prepaid</t>
  </si>
  <si>
    <t>InControl Smart for DC Chargers - 84 Months Prepaid</t>
  </si>
  <si>
    <t>INC-DCSMART-72</t>
  </si>
  <si>
    <t>InControl Software for Charger Management, DC chargers. InControl portal access for dashboard, reporting, access management, rules-based load management.  72 Months Prepaid</t>
  </si>
  <si>
    <t>InControl Smart for DC Chargers - 72 Months Prepaid</t>
  </si>
  <si>
    <t>INC-DCSMART-60</t>
  </si>
  <si>
    <t>InControl Software for Charger Management, DC chargers. InControl portal access for dashboard, reporting, access management, rules-based load management.  60 Months Prepaid</t>
  </si>
  <si>
    <t>InControl Smart for DC Chargers - 60 Months Prepaid</t>
  </si>
  <si>
    <t>INC-DCSMART-48</t>
  </si>
  <si>
    <t>InControl Software for Charger Management, DC chargers. InControl portal access for dashboard, reporting, access management, rules-based load management.  48 Months Prepaid</t>
  </si>
  <si>
    <t>InControl Smart for DC Chargers - 48 Months Prepaid</t>
  </si>
  <si>
    <t>INC-DCSMART-36</t>
  </si>
  <si>
    <t>InControl Software for Charger Management, DC chargers. InControl portal access for dashboard, reporting, access management, rules-based load management.  36 Months Prepaid</t>
  </si>
  <si>
    <t>InControl Smart for DC Chargers - 36 Months Prepaid</t>
  </si>
  <si>
    <t>INC-DCSMART-24</t>
  </si>
  <si>
    <t>InControl Software for Charger Management, DC chargers. InControl portal access for dashboard, reporting, access management, rules-based load management.  24 Months Prepaid</t>
  </si>
  <si>
    <t>InControl Smart for DC Chargers - 24 Months Prepaid</t>
  </si>
  <si>
    <t>INC-DCSMART-12</t>
  </si>
  <si>
    <t>InControl Software for Charger Management, DC chargers. InControl portal access for dashboard, reporting, access management, rules-based load management.  12 Months Prepaid</t>
  </si>
  <si>
    <t>InControl Smart for DC Chargers - 12 Months Prepaid</t>
  </si>
  <si>
    <t>INC-DCSMART-1</t>
  </si>
  <si>
    <t>InControl Software for Charger Management, DC chargers. InControl portal access for dashboard, reporting, access management, rules-based load management.  1 Month Prepaid</t>
  </si>
  <si>
    <t>InControl Smart for DC Chargers - 1 Month Prepaid</t>
  </si>
  <si>
    <t>INC-L2SMART-120</t>
  </si>
  <si>
    <t>InControl Software for Charger Management, Level 2 chargers. InControl portal access for dashboard, reporting, access management, rules-based load management.  120 Months Prepaid</t>
  </si>
  <si>
    <t>InControl Smart for L2 Chargers - 120 Months Prepaid</t>
  </si>
  <si>
    <t>INC-L2SMART-108</t>
  </si>
  <si>
    <t>InControl Software for Charger Management, Level 2 chargers. InControl portal access for dashboard, reporting, access management, rules-based load management.  108 Months Prepaid</t>
  </si>
  <si>
    <t>InControl Smart for L2 Chargers - 108 Months Prepaid</t>
  </si>
  <si>
    <t>INC-L2SMART-96</t>
  </si>
  <si>
    <t>InControl Software for Charger Management, Level 2 chargers. InControl portal access for dashboard, reporting, access management, rules-based load management.  96 Months Prepaid</t>
  </si>
  <si>
    <t>InControl Smart for L2 Chargers - 96 Months Prepaid</t>
  </si>
  <si>
    <t>INC-L2SMART-84</t>
  </si>
  <si>
    <t>InControl Software for Charger Management, Level 2 chargers. InControl portal access for dashboard, reporting, access management, rules-based load management.  84 Months Prepaid</t>
  </si>
  <si>
    <t>InControl Smart for L2 Chargers - 84 Months Prepaid</t>
  </si>
  <si>
    <t>INC-L2SMART-72</t>
  </si>
  <si>
    <t>InControl Software for Charger Management, Level 2 chargers. InControl portal access for dashboard, reporting, access management, rules-based load management.  72 Months Prepaid</t>
  </si>
  <si>
    <t>InControl Smart for L2 Chargers - 72 Months Prepaid</t>
  </si>
  <si>
    <t>INC-L2SMART-60</t>
  </si>
  <si>
    <t>InControl Software for Charger Management, Level 2 chargers. InControl portal access for dashboard, reporting, access management, rules-based load management.  60 Months Prepaid</t>
  </si>
  <si>
    <t>InControl Smart for L2 Chargers - 60 Months Prepaid</t>
  </si>
  <si>
    <t>INC-L2SMART-48</t>
  </si>
  <si>
    <t>InControl Software for Charger Management, Level 2 chargers. InControl portal access for dashboard, reporting, access management, rules-based load management.  48 Months Prepaid</t>
  </si>
  <si>
    <t>InControl Smart for L2 Chargers - 48 Months Prepaid</t>
  </si>
  <si>
    <t>INC-L2SMART-36</t>
  </si>
  <si>
    <t>InControl Software for Charger Management, Level 2 chargers. InControl portal access for dashboard, reporting, access management, rules-based load management.  36 Months Prepaid</t>
  </si>
  <si>
    <t>InControl Smart for L2 Chargers - 36 Months Prepaid</t>
  </si>
  <si>
    <t>INC-L2SMART-24</t>
  </si>
  <si>
    <t>InControl Software for Charger Management, Level 2 chargers. InControl portal access for dashboard, reporting, access management, rules-based load management.  24 Months Prepaid</t>
  </si>
  <si>
    <t>InControl Smart for L2 Chargers - 24 Months Prepaid</t>
  </si>
  <si>
    <t>INC-L2SMART-12</t>
  </si>
  <si>
    <t>InControl Software for Charger Management, Level 2 chargers. InControl portal access for dashboard, reporting, access management, rules-based load management.  12 Months Prepaid</t>
  </si>
  <si>
    <t>InControl Smart for L2 Chargers - 12 Months Prepaid</t>
  </si>
  <si>
    <t>INC-L2SMART-1</t>
  </si>
  <si>
    <t>InControl Software for Charger Management, Level 2 chargers. InControl portal access for dashboard, reporting, access management, rules-based load management.  1 Month Prepaid</t>
  </si>
  <si>
    <t>InControl Smart for L2 Chargers - 1 Month Prepaid</t>
  </si>
  <si>
    <t>RMA-PY-WM</t>
  </si>
  <si>
    <t>Credit Card Reader Bracket for Wall Mount or Side Mount for Pedestal A - Stainless Steel</t>
  </si>
  <si>
    <t>Credit Card Reader Wallmount</t>
  </si>
  <si>
    <t>RMA-HLSTR-PST</t>
  </si>
  <si>
    <t>Pedestal for Cable Holster - CCS1 or CHAdeMO</t>
  </si>
  <si>
    <t>Cable Holster Pedestal</t>
  </si>
  <si>
    <t>CA-DCP-K-RAIL-ICE</t>
  </si>
  <si>
    <t>K-Rail Pedestal &amp; Spring Retractor for ICE-30 DCWB EVSE</t>
  </si>
  <si>
    <t>DCWB K-Rail Pedestal &amp; Retractor for ICE-30</t>
  </si>
  <si>
    <t>CA-DCP-K-RAIL</t>
  </si>
  <si>
    <t>K-Rail Pedestal &amp; Spring Retractor for ABB DCWB EVSE</t>
  </si>
  <si>
    <t>DCWB K-Rail Pedestal &amp; Retractor for ABB</t>
  </si>
  <si>
    <t>JCA-DCP-D1</t>
  </si>
  <si>
    <t>DCWB Premium Pedestal for ABB EVSE</t>
  </si>
  <si>
    <t>DCWB Premium Pedestal for ABB</t>
  </si>
  <si>
    <t>JCA-DCP-D1-ICE</t>
  </si>
  <si>
    <t>DCWB Premium Pedestal for ICE-30 EVSE</t>
  </si>
  <si>
    <t>DCWB Premium Pedestal for ICE-30</t>
  </si>
  <si>
    <t>IA-DCP-D3</t>
  </si>
  <si>
    <r>
      <t>(</t>
    </r>
    <r>
      <rPr>
        <sz val="11"/>
        <color rgb="FFFF0000"/>
        <rFont val="Calibri"/>
        <family val="2"/>
      </rPr>
      <t>Available November 2023</t>
    </r>
    <r>
      <rPr>
        <sz val="11"/>
        <color rgb="FF000000"/>
        <rFont val="Calibri"/>
        <family val="2"/>
      </rPr>
      <t>) InCharge DCWB Premium Pedestal for ICE &amp; ABB EVSE</t>
    </r>
  </si>
  <si>
    <t>DCWB Premium Pedestal 2.0</t>
  </si>
  <si>
    <t>RA-DCP-D1-A</t>
  </si>
  <si>
    <t>DCWB Pedestal A (ADA Compliant)</t>
  </si>
  <si>
    <t>DCWB Pedestal A for ICE-30</t>
  </si>
  <si>
    <t>RMA-ACP-SBSB</t>
  </si>
  <si>
    <t>Side by Side Mounting Bracket for ACL2 Pedestal</t>
  </si>
  <si>
    <t>ACL2 Side by Side Mounting Bracket</t>
  </si>
  <si>
    <t>ESA-ACP-B2B</t>
  </si>
  <si>
    <t>Single / Back to Back ACL2 Pedestal (ADA Compliant)</t>
  </si>
  <si>
    <t>ACL2 Single / Back to Back Pedestal</t>
  </si>
  <si>
    <t>RM-PRM-HPBC-5Y</t>
  </si>
  <si>
    <t>5 years coverage of Premium Level Maintenance for EVSE High Power Battery Cube.</t>
  </si>
  <si>
    <t>Premium Level Maintenance HP Battery Cube - 5 Years</t>
  </si>
  <si>
    <t>RM-PRM-HPBC-4Y</t>
  </si>
  <si>
    <t>4 years coverage of Premium Level Maintenance for EVSE High Power Battery Cube.</t>
  </si>
  <si>
    <t>Premium Level Maintenance HP Battery Cube- 4 Years</t>
  </si>
  <si>
    <t>RM-PRM-HPBC-3Y</t>
  </si>
  <si>
    <t>3 years coverage of Premium Level Maintenance for EVSE High Power Battery Cube.</t>
  </si>
  <si>
    <t>Premium Level Maintenance HP Battery Cube - 3 Years</t>
  </si>
  <si>
    <t>RM-PRM-HPBC-2Y</t>
  </si>
  <si>
    <t>2 years coverage of Premium Level Maintenance for EVSE High Power Battery Cube.</t>
  </si>
  <si>
    <t>Premium Level Maintenance HP Battery Cube - 2 Years</t>
  </si>
  <si>
    <t>RM-PRM-HPBC-1Y</t>
  </si>
  <si>
    <t>1 year coverage of Premium Level Maintenance for EVSE High Power Battery Cube.</t>
  </si>
  <si>
    <t>Premium Level Maintenance HP Battery Cube - 1 Year</t>
  </si>
  <si>
    <t>RM-PRM-HPD-5Y</t>
  </si>
  <si>
    <t>5 years coverage of Premium Level Maintenance for EVSE High Power Dispenser Station.</t>
  </si>
  <si>
    <t>Premium Level Maintenance HP Dispenser - 5 Years</t>
  </si>
  <si>
    <t>RM-PRM-HPD-4Y</t>
  </si>
  <si>
    <t>4 years coverage of Premium Level Maintenance for EVSE High Power Dispenser Station.</t>
  </si>
  <si>
    <t>Premium Level Maintenance HP Dispenser - 4 Years</t>
  </si>
  <si>
    <t>RM-PRM-HPD-3Y</t>
  </si>
  <si>
    <t>3 years coverage of Premium Level Maintenance for EVSE High Power Dispenser Station.</t>
  </si>
  <si>
    <t>Premium Level Maintenance HP Dispenser - 3 Years</t>
  </si>
  <si>
    <t>RM-PRM-HPD-2Y</t>
  </si>
  <si>
    <t>2 years coverage of Premium Level Maintenance for EVSE High Power Dispenser Station.</t>
  </si>
  <si>
    <t>Premium Level Maintenance HP Dispenser - 2 Years</t>
  </si>
  <si>
    <t>RM-PRM-HPD-1Y</t>
  </si>
  <si>
    <t>1 year coverage of Premium Level Maintenance for EVSE High Power Dispenser Station.</t>
  </si>
  <si>
    <t>Premium Level Maintenance HP Dispenser - 1 Year</t>
  </si>
  <si>
    <t>RM-PRM-HPC-5Y</t>
  </si>
  <si>
    <t>5 years coverage of Premium Level Maintenance for EVSE High Power Station.</t>
  </si>
  <si>
    <t>Premium Level Maintenance HP Cabinet - 5 Years</t>
  </si>
  <si>
    <t>RM-PRM-HPC-4Y</t>
  </si>
  <si>
    <t>4 years coverage of Premium Level Maintenance for EVSE High Power Station.</t>
  </si>
  <si>
    <t>Premium Level Maintenance HP Cabinet - 4 Years</t>
  </si>
  <si>
    <t>RM-PRM-HPC-3Y</t>
  </si>
  <si>
    <t>3 years coverage of Premium Level Maintenance for EVSE High Power Station.</t>
  </si>
  <si>
    <t>Premium Level Maintenance HP Cabinet - 3 Years</t>
  </si>
  <si>
    <t>RM-PRM-HPC-2Y</t>
  </si>
  <si>
    <t>2 years coverage of Premium Level Maintenance for EVSE High Power Station.</t>
  </si>
  <si>
    <t>Premium Level Maintenance HP Cabinet - 2 Years</t>
  </si>
  <si>
    <t>RM-PRM-HPC-1Y</t>
  </si>
  <si>
    <t>1 year coverage of Premium Level Maintenance for EVSE High Power Station.</t>
  </si>
  <si>
    <t>Premium Level Maintenance HP Cabinet - 1 Year</t>
  </si>
  <si>
    <t>RM-PRM-DCAIOH-5Y</t>
  </si>
  <si>
    <t>5 years coverage of Premium Level Maintenance for EVSE DC Fast Charging All-in-One High Station.</t>
  </si>
  <si>
    <t>Premium Level Maintenance DCFC AiO High - 5 Years</t>
  </si>
  <si>
    <t>RM-PRM-DCAIOH-4Y</t>
  </si>
  <si>
    <t>4 years coverage of Premium Level Maintenance for EVSE DC Fast Charging All-in-One High Station.</t>
  </si>
  <si>
    <t>Premium Level Maintenance DCFC AiO High - 4 Years</t>
  </si>
  <si>
    <t>RM-PRM-DCAIOH-3Y</t>
  </si>
  <si>
    <t>3 years coverage of Premium Level Maintenance for EVSE DC Fast Charging All-in-One High Station.</t>
  </si>
  <si>
    <t>Premium Level Maintenance DCFC AiO High - 3 Years</t>
  </si>
  <si>
    <t>RM-PRM-DCAIOH-2Y</t>
  </si>
  <si>
    <t>2 years coverage of Premium Level Maintenance for EVSE DC Fast Charging All-in-One High Station.</t>
  </si>
  <si>
    <t>Premium Level Maintenance DCFC AiO High - 2 Years</t>
  </si>
  <si>
    <t>RM-PRM-DCAIOH-1Y</t>
  </si>
  <si>
    <t>1 year coverage of Premium Level Maintenance for EVSE DC Fast Charging All-in-One High Station.</t>
  </si>
  <si>
    <t>Premium Level Maintenance DCFC AiO High - 1 Year</t>
  </si>
  <si>
    <t>RM-PRM-DCAIOM-5Y</t>
  </si>
  <si>
    <t>5 years coverage of Premium Level Maintenance for EVSE DC Fast Charging All-in-One Medium Station.</t>
  </si>
  <si>
    <t>Premium Level Maintenance DCFC AiO Medium - 5 Years</t>
  </si>
  <si>
    <t>RM-PRM-DCAIOM-4Y</t>
  </si>
  <si>
    <t>4 years coverage of Premium Level Maintenance for EVSE DC Fast Charging All-in-One Medium Station.</t>
  </si>
  <si>
    <t>Premium Level Maintenance DCFC AiO Medium - 4 Years</t>
  </si>
  <si>
    <t>RM-PRM-DCAIOM-3Y</t>
  </si>
  <si>
    <t>3 years coverage of Premium Level Maintenance for EVSE DC Fast Charging All-in-One Medium Station.</t>
  </si>
  <si>
    <t>Premium Level Maintenance DCFC AiO Medium - 3 Years</t>
  </si>
  <si>
    <t>RM-PRM-DCAIOM-2Y</t>
  </si>
  <si>
    <t>2 years coverage of Premium Level Maintenance for EVSE DC Fast Charging All-in-One Medium Station.</t>
  </si>
  <si>
    <t>Premium Level Maintenance DCFC AiO Medium - 2 Years</t>
  </si>
  <si>
    <t>RM-PRM-DCAIOM-1Y</t>
  </si>
  <si>
    <t>1 year coverage of Premium Level Maintenance for EVSE DC Fast Charging All-in-One Medium Station.</t>
  </si>
  <si>
    <t>Premium Level Maintenance DCFC AiO Medium - 1 Year</t>
  </si>
  <si>
    <t>RM-PRM-DCAIOL-5Y</t>
  </si>
  <si>
    <t>5 years coverage of Premium Level Maintenance for EVSE DC Fast Charging All-in-One Low Station.</t>
  </si>
  <si>
    <t>Premium Level Maintenance DCFC AiO Low - 5 Years</t>
  </si>
  <si>
    <t>RM-PRM-DCAIOL-4Y</t>
  </si>
  <si>
    <t>4 years coverage of Premium Level Maintenance for EVSE DC Fast Charging All-in-One Low Station.</t>
  </si>
  <si>
    <t>Premium Level Maintenance DCFC AiO Low - 4 Years</t>
  </si>
  <si>
    <t>RM-PRM-DCAIOL-3Y</t>
  </si>
  <si>
    <t>3 years coverage of Premium Level Maintenance for EVSE DC Fast Charging All-in-One Low Station.</t>
  </si>
  <si>
    <t>Premium Level Maintenance DCFC AiO Low - 3 Years</t>
  </si>
  <si>
    <t>RM-PRM-DCAIOL-2Y</t>
  </si>
  <si>
    <t>2 years coverage of Premium Level Maintenance for EVSE DC Fast Charging All-in-One Low Station.</t>
  </si>
  <si>
    <t>Premium Level Maintenance DCFC AiO Low - 2 Years</t>
  </si>
  <si>
    <t>RM-PRM-DCAIOL-1Y</t>
  </si>
  <si>
    <t>1 year coverage of Premium Level Maintenance for EVSE DC Fast Charging All-in-One Low Station.</t>
  </si>
  <si>
    <t>Premium Level Maintenance DCFC AiO Low - 1 Year</t>
  </si>
  <si>
    <t>RM-PRM-DCWB-5Y</t>
  </si>
  <si>
    <t>5 years coverage of Premium Level Maintenance for EVSE DC Wallbox Charging Station.</t>
  </si>
  <si>
    <t>Premium Level Maintenance DCWB - 5 Years</t>
  </si>
  <si>
    <t>RM-PRM-DCWB-4Y</t>
  </si>
  <si>
    <t>4 years coverage of Premium Level Maintenance for EVSE DC Wallbox Charging Station.</t>
  </si>
  <si>
    <t>Premium Level Maintenance DCWB - 4 Years</t>
  </si>
  <si>
    <t>RM-PRM-DCWB-3Y</t>
  </si>
  <si>
    <t>3 years coverage of Premium Level Maintenance for EVSE DC Wallbox Charging Station.</t>
  </si>
  <si>
    <t>Premium Level Maintenance DCWB - 3 Years</t>
  </si>
  <si>
    <t>RM-PRM-DCWB-2Y</t>
  </si>
  <si>
    <t>2 years coverage of Premium Level Maintenance for EVSE DC Wallbox Charging Station.</t>
  </si>
  <si>
    <t>Premium Level Maintenance DCWB - 2 Years</t>
  </si>
  <si>
    <t>RM-PRM-DCWB-1Y</t>
  </si>
  <si>
    <t>1 year coverage of Premium Level Maintenance for EVSE DC Wallbox Charging Station.</t>
  </si>
  <si>
    <t>Premium Level Maintenance DCWB - 1 Year</t>
  </si>
  <si>
    <t>RM-PRM-ACL2-5Y</t>
  </si>
  <si>
    <t>5 years coverage of Premium Level Maintenance for EVSE AC Level 2 Charging Station.</t>
  </si>
  <si>
    <t>Premium Level Maintenance AC Level 2 - 5 Years</t>
  </si>
  <si>
    <t>RM-PRM-ACL2-4Y</t>
  </si>
  <si>
    <t>4 years coverage of Premium Level Maintenance for EVSE AC Level 2 Charging Station.</t>
  </si>
  <si>
    <t>Premium Level Maintenance AC Level 2 - 4 Years</t>
  </si>
  <si>
    <t>RM-PRM-ACL2-3Y</t>
  </si>
  <si>
    <t>3 years coverage of Premium Level Maintenance for EVSE AC Level 2 Charging Station.</t>
  </si>
  <si>
    <t>Premium Level Maintenance AC Level 2 - 3 Years</t>
  </si>
  <si>
    <t>RM-PRM-ACL2-2Y</t>
  </si>
  <si>
    <t>2 years coverage of Premium Level Maintenance for EVSE AC Level 2 Charging Station.</t>
  </si>
  <si>
    <t>Premium Level Maintenance AC Level 2 - 2 Years</t>
  </si>
  <si>
    <t>RM-PRM-ACL2-1Y</t>
  </si>
  <si>
    <t>1 year coverage of Premium Level Maintenance for EVSE AC Level 2 Charging Station.</t>
  </si>
  <si>
    <t>Premium Level Maintenance AC Level 2 - 1 Year</t>
  </si>
  <si>
    <t>RM-ADV-HPBC-5Y</t>
  </si>
  <si>
    <t>5 years coverage of Advanced Level Maintenance for EVSE High Power Battery Cube.</t>
  </si>
  <si>
    <t>Advanced Level Maintenance HP Battery Cube - 5 Years</t>
  </si>
  <si>
    <t>RM-ADV-HPBC-4Y</t>
  </si>
  <si>
    <t>4 years coverage of Advanced Level Maintenance for EVSE High Power Battery Cube.</t>
  </si>
  <si>
    <t>Advanced Level Maintenance HP Battery Cube - 4 Years</t>
  </si>
  <si>
    <t>RM-ADV-HPBC-3Y</t>
  </si>
  <si>
    <t>3 years coverage of Advanced Level Maintenance for EVSE High Power Battery Cube.</t>
  </si>
  <si>
    <t>Advanced Level Maintenance HP Battery Cube - 3 Years</t>
  </si>
  <si>
    <t>RM-ADV-HPBC-2Y</t>
  </si>
  <si>
    <t>2 years coverage of Advanced Level Maintenance for EVSE High Power Battery Cube.</t>
  </si>
  <si>
    <t>Advanced Level Maintenance HP Battery Cube - 2 Years</t>
  </si>
  <si>
    <t>RM-ADV-HPBC-1Y</t>
  </si>
  <si>
    <t>1 year coverage of Advanced Level Maintenance for EVSE High Power Battery Cube.</t>
  </si>
  <si>
    <t>Advanced Level Maintenance HP Battery Cube - 1 Year</t>
  </si>
  <si>
    <t>RM-ADV-HPD-5Y</t>
  </si>
  <si>
    <t>5 years coverage of Advanced Level Maintenance for EVSE High Power Dispenser Station.</t>
  </si>
  <si>
    <t>Advanced Level Maintenance HP Dispenser - 5 Years</t>
  </si>
  <si>
    <t>RM-ADV-HPD-4Y</t>
  </si>
  <si>
    <t>4 years coverage of Advanced Level Maintenance for EVSE High Power Dispenser Station.</t>
  </si>
  <si>
    <t>Advanced Level Maintenance HP Dispenser - 4 Years</t>
  </si>
  <si>
    <t>RM-ADV-HPD-3Y</t>
  </si>
  <si>
    <t>3 years coverage of Advanced Level Maintenance for EVSE High Power Dispenser Station.</t>
  </si>
  <si>
    <t>Advanced Level Maintenance HP Dispenser - 3 Years</t>
  </si>
  <si>
    <t>RM-ADV-HPD-2Y</t>
  </si>
  <si>
    <t>2 years coverage of Advanced Level Maintenance for EVSE High Power Dispenser Station.</t>
  </si>
  <si>
    <t>Advanced Level Maintenance HP Dispenser - 2 Years</t>
  </si>
  <si>
    <t>RM-ADV-HPD-1Y</t>
  </si>
  <si>
    <t>1 year coverage of Advanced Level Maintenance for EVSE High Power Dispenser Station.</t>
  </si>
  <si>
    <t>Advanced Level Maintenance HP Dispenser - 1 Year</t>
  </si>
  <si>
    <t>RM-ADV-HPC-5Y</t>
  </si>
  <si>
    <t>5 years coverage of Advanced Level Maintenance for EVSE High Power Station.</t>
  </si>
  <si>
    <t>Advanced Level Maintenance HP Cabinet - 5 Years</t>
  </si>
  <si>
    <t>RM-ADV-HPC-4Y</t>
  </si>
  <si>
    <t>4 years coverage of Advanced Level Maintenance for EVSE High Power Station.</t>
  </si>
  <si>
    <t>Advanced Level Maintenance HP Cabinet - 4 Years</t>
  </si>
  <si>
    <t>RM-ADV-HPC-3Y</t>
  </si>
  <si>
    <t>3 years coverage of Advanced Level Maintenance for EVSE High Power Station.</t>
  </si>
  <si>
    <t>Advanced Level Maintenance HP Cabinet - 3 Years</t>
  </si>
  <si>
    <t>RM-ADV-HPC-2Y</t>
  </si>
  <si>
    <t>2 years coverage of Advanced Level Maintenance for EVSE High Power Station.</t>
  </si>
  <si>
    <t>Advanced Level Maintenance HP Cabinet - 2 Years</t>
  </si>
  <si>
    <t>RM-ADV-HPC-1Y</t>
  </si>
  <si>
    <t>1 year coverage of Advanced Level Maintenance for EVSE High Power Station.</t>
  </si>
  <si>
    <t>Advanced Level Maintenance HP Cabinet - 1 Year</t>
  </si>
  <si>
    <t>RM-ADV-DCAIOH-5Y</t>
  </si>
  <si>
    <t>5 years coverage of Advanced Level Maintenance for EVSE DC Fast Charging All-in-One High Station.</t>
  </si>
  <si>
    <t>Advanced Level Maintenance DCFC AiO High - 5 Years</t>
  </si>
  <si>
    <t>RM-ADV-DCAIOH-4Y</t>
  </si>
  <si>
    <t>4 years coverage of Advanced Level Maintenance for EVSE DC Fast Charging All-in-One High Station.</t>
  </si>
  <si>
    <t>Advanced Level Maintenance DCFC AiO High - 4 Years</t>
  </si>
  <si>
    <t>RM-ADV-DCAIOH-3Y</t>
  </si>
  <si>
    <t>3 years coverage of Advanced Level Maintenance for EVSE DC Fast Charging All-in-One High Station.</t>
  </si>
  <si>
    <t>Advanced Level Maintenance DCFC AiO High - 3 Years</t>
  </si>
  <si>
    <t>RM-ADV-DCAIOH-2Y</t>
  </si>
  <si>
    <t>2 years coverage of Advanced Level Maintenance for EVSE DC Fast Charging All-in-One High Station.</t>
  </si>
  <si>
    <t>Advanced Level Maintenance DCFC AiO High - 2 Years</t>
  </si>
  <si>
    <t>RM-ADV-DCAIOH-1Y</t>
  </si>
  <si>
    <t>1 year coverage of Advanced Level Maintenance for EVSE DC Fast Charging All-in-One High Station.</t>
  </si>
  <si>
    <t>Advanced Level Maintenance DCFC AiO High - 1 Year</t>
  </si>
  <si>
    <t>RM-ADV-DCAIOM-5Y</t>
  </si>
  <si>
    <t>5 years coverage of Advanced Level Maintenance for EVSE DC Fast Charging All-in-One Medium Station.</t>
  </si>
  <si>
    <t>Advanced Level Maintenance DCFC AiO Medium - 5 Years</t>
  </si>
  <si>
    <t>RM-ADV-DCAIOM-4Y</t>
  </si>
  <si>
    <t>4 years coverage of Advanced Level Maintenance for EVSE DC Fast Charging All-in-One Medium Station.</t>
  </si>
  <si>
    <t>Advanced Level Maintenance DCFC AiO Medium - 4 Years</t>
  </si>
  <si>
    <t>RM-ADV-DCAIOM-3Y</t>
  </si>
  <si>
    <t>3 years coverage of Advanced Level Maintenance for EVSE DC Fast Charging All-in-One Medium Station.</t>
  </si>
  <si>
    <t>Advanced Level Maintenance DCFC AiO Medium - 3 Years</t>
  </si>
  <si>
    <t>RM-ADV-DCAIOM-2Y</t>
  </si>
  <si>
    <t>2 years coverage of Advanced Level Maintenance for EVSE DC Fast Charging All-in-One Medium Station.</t>
  </si>
  <si>
    <t>Advanced Level Maintenance DCFC AiO Medium - 2 Years</t>
  </si>
  <si>
    <t>RM-ADV-DCAIOM-1Y</t>
  </si>
  <si>
    <t>1 year coverage of Advanced Level Maintenance for EVSE DC Fast Charging All-in-One Medium Station.</t>
  </si>
  <si>
    <t>Advanced Level Maintenance DCFC AiO Medium - 1 Year</t>
  </si>
  <si>
    <t>RM-ADV-DCAIOL-5Y</t>
  </si>
  <si>
    <t>5 years coverage of Advanced Level Maintenance for EVSE DC Fast Charging All-in-One Low Station.</t>
  </si>
  <si>
    <t>Advanced Level Maintenance DCFC AiO Low - 5 Years</t>
  </si>
  <si>
    <t>RM-ADV-DCAIOL-4Y</t>
  </si>
  <si>
    <t>4 years coverage of Advanced Level Maintenance for EVSE DC Fast Charging All-in-One Low Station.</t>
  </si>
  <si>
    <t>Advanced Level Maintenance DCFC AiO Low - 4 Years</t>
  </si>
  <si>
    <t>RM-ADV-DCAIOL-3Y</t>
  </si>
  <si>
    <t>3 years coverage of Advanced Level Maintenance for EVSE DC Fast Charging All-in-One Low Station.</t>
  </si>
  <si>
    <t>Advanced Level Maintenance DCFC AiO Low - 3 Years</t>
  </si>
  <si>
    <t>RM-ADV-DCAIOL-2Y</t>
  </si>
  <si>
    <t>2 years coverage of Advanced Level Maintenance for EVSE DC Fast Charging All-in-One Low Station.</t>
  </si>
  <si>
    <t>Advanced Level Maintenance DCFC AiO Low - 2 Years</t>
  </si>
  <si>
    <t>RM-ADV-DCAIOL-1Y</t>
  </si>
  <si>
    <t>1 year coverage of Advanced Level Maintenance for EVSE DC Fast Charging All-in-One Low Station.</t>
  </si>
  <si>
    <t>Advanced Level Maintenance DCFC AiO Low - 1 Year</t>
  </si>
  <si>
    <t>RM-ADV-DCWB-5Y</t>
  </si>
  <si>
    <t>5 years coverage of Advanced Level Maintenance for EVSE DC Wallbox Charging Station.</t>
  </si>
  <si>
    <t>Advanced Level Maintenance DCWB - 5 Years</t>
  </si>
  <si>
    <t>RM-ADV-DCWB-4Y</t>
  </si>
  <si>
    <t>4 years coverage of Advanced Level Maintenance for EVSE DC Wallbox Charging Station.</t>
  </si>
  <si>
    <t>Advanced Level Maintenance DCWB - 4 Years</t>
  </si>
  <si>
    <t>RM-ADV-DCWB-3Y</t>
  </si>
  <si>
    <t>3 years coverage of Advanced Level Maintenance for EVSE DC Wallbox Charging Station.</t>
  </si>
  <si>
    <t>Advanced Level Maintenance DCWB - 3 Years</t>
  </si>
  <si>
    <t>RM-ADV-DCWB-2Y</t>
  </si>
  <si>
    <t>2 years coverage of Advanced Level Maintenance for EVSE DC Wallbox Charging Station.</t>
  </si>
  <si>
    <t>Advanced Level Maintenance DCWB - 2 Years</t>
  </si>
  <si>
    <t>RM-ADV-DCWB-1Y</t>
  </si>
  <si>
    <t>1 year coverage of Advanced Level Maintenance for EVSE DC Wallbox Charging Station.</t>
  </si>
  <si>
    <t>Advanced Level Maintenance DCWB - 1 Year</t>
  </si>
  <si>
    <t>RM-ADV-ACL2-5Y</t>
  </si>
  <si>
    <t>5 years coverage of Advanced Level Maintenance for EVSE AC Level 2 Charging Station.</t>
  </si>
  <si>
    <t>Advanced Level Maintenance AC Level 2 - 5 Years</t>
  </si>
  <si>
    <t>RM-ADV-ACL2-4Y</t>
  </si>
  <si>
    <t>4 years coverage of Advanced Level Maintenance for EVSE AC Level 2 Charging Station.</t>
  </si>
  <si>
    <t>Advanced Level Maintenance AC Level 2 - 4 Years</t>
  </si>
  <si>
    <t>RM-ADV-ACL2-3Y</t>
  </si>
  <si>
    <t>3 years coverage of Advanced Level Maintenance for EVSE AC Level 2 Charging Station.</t>
  </si>
  <si>
    <t>Advanced Level Maintenance AC Level 2 - 3 Years</t>
  </si>
  <si>
    <t>RM-ADV-ACL2-2Y</t>
  </si>
  <si>
    <t>2 years coverage of Advanced Level Maintenance for EVSE AC Level 2 Charging Station.</t>
  </si>
  <si>
    <t>Advanced Level Maintenance AC Level 2 - 2 Years</t>
  </si>
  <si>
    <t>RM-ADV-ACL2-1Y</t>
  </si>
  <si>
    <t>1 year coverage of Advanced Level Maintenance for EVSE AC Level 2 Charging Station.</t>
  </si>
  <si>
    <t>Advanced Level Maintenance AC Level 2 - 1 Year</t>
  </si>
  <si>
    <t>RM-STD-HPBC-5Y</t>
  </si>
  <si>
    <t>5 years coverage of Standard Level Maintenance for EVSE High Power Battery Cube.</t>
  </si>
  <si>
    <t>Standard Level Maintenance HP Battery Cube - 5 Years</t>
  </si>
  <si>
    <t>RM-STD-HPBC-4Y</t>
  </si>
  <si>
    <t>4 years coverage of Standard Level Maintenance for EVSE High Power Battery Cube.</t>
  </si>
  <si>
    <t>Standard Level Maintenance HP Battery Cube- 4 Years</t>
  </si>
  <si>
    <t>RM-STD-HPBC-3Y</t>
  </si>
  <si>
    <t>3 years coverage of Standard Level Maintenance for EVSE High Power Battery Cube.</t>
  </si>
  <si>
    <t>Standard Level Maintenance HP Battery Cube - 3 Years</t>
  </si>
  <si>
    <t>RM-STD-HPBC-2Y</t>
  </si>
  <si>
    <t>2 years coverage of Standard Level Maintenance for EVSE High Power Battery Cube.</t>
  </si>
  <si>
    <t>Standard Level Maintenance HP Battery Cube - 2 Years</t>
  </si>
  <si>
    <t>RM-STD-HPBC-1Y</t>
  </si>
  <si>
    <t>1 year coverage of Standard Level Maintenance for EVSE High Power Battery Cube.</t>
  </si>
  <si>
    <t>Standard Level Maintenance HP Battery Cube - 1 Year</t>
  </si>
  <si>
    <t>RM-STD-HPD-5Y</t>
  </si>
  <si>
    <t>5 years coverage of Standard Level Maintenance for EVSE High Power Dispenser Station.</t>
  </si>
  <si>
    <t>Standard Level Maintenance HP Dispenser - 5 Years</t>
  </si>
  <si>
    <t>RM-STD-HPD-4Y</t>
  </si>
  <si>
    <t>4 years coverage of Standard Level Maintenance for EVSE High Power Dispenser Station.</t>
  </si>
  <si>
    <t>Standard Level Maintenance HP Dispenser - 4 Years</t>
  </si>
  <si>
    <t>RM-STD-HPD-3Y</t>
  </si>
  <si>
    <t>3 years coverage of Standard Level Maintenance for EVSE High Power Dispenser Station.</t>
  </si>
  <si>
    <t>Standard Level Maintenance HP Dispenser - 3 Years</t>
  </si>
  <si>
    <t>RM-STD-HPD-2Y</t>
  </si>
  <si>
    <t>2 years coverage of Standard Level Maintenance for EVSE High Power Dispenser Station.</t>
  </si>
  <si>
    <t>Standard Level Maintenance HP Dispenser - 2 Years</t>
  </si>
  <si>
    <t>RM-STD-HPD-1Y</t>
  </si>
  <si>
    <t>1 year coverage of Standard Level Maintenance for EVSE High Power Dispenser Station.</t>
  </si>
  <si>
    <t>Standard Level Maintenance HP Dispenser - 1 Year</t>
  </si>
  <si>
    <t>RM-STD-HPC-5Y</t>
  </si>
  <si>
    <t>5 years coverage of Standard Level Maintenance for EVSE High Power Station.</t>
  </si>
  <si>
    <t>Standard Level Maintenance HP Cabinet - 5 Years</t>
  </si>
  <si>
    <t>RM-STD-HPC-4Y</t>
  </si>
  <si>
    <t>4 years coverage of Standard Level Maintenance for EVSE High Power Station.</t>
  </si>
  <si>
    <t>Standard Level Maintenance HP Cabinet - 4 Years</t>
  </si>
  <si>
    <t>RM-STD-HPC-3Y</t>
  </si>
  <si>
    <t>3 years coverage of Standard Level Maintenance for EVSE High Power Station.</t>
  </si>
  <si>
    <t>Standard Level Maintenance HP Cabinet - 3 Years</t>
  </si>
  <si>
    <t>RM-STD-HPC-2Y</t>
  </si>
  <si>
    <t>2 years coverage of Standard Level Maintenance for EVSE High Power Station.</t>
  </si>
  <si>
    <t>Standard Level Maintenance HP Cabinet - 2 Years</t>
  </si>
  <si>
    <t>RM-STD-HPC-1Y</t>
  </si>
  <si>
    <t>1 year coverage of Standard Level Maintenance for EVSE High Power Station.</t>
  </si>
  <si>
    <t>Standard Level Maintenance HP Cabinet - 1 Year</t>
  </si>
  <si>
    <t>RM-STD-DCAIOH-5Y</t>
  </si>
  <si>
    <t>5 years coverage of Standard Level Maintenance for EVSE DC Fast Charging All-in-One High Station.</t>
  </si>
  <si>
    <t>Standard Level Maintenance DCFC AiO High - 5 Years</t>
  </si>
  <si>
    <t>RM-STD-DCAIOH-4Y</t>
  </si>
  <si>
    <t>4 years coverage of Standard Level Maintenance for EVSE DC Fast Charging All-in-One High Station.</t>
  </si>
  <si>
    <t>Standard Level Maintenance DCFC AiO High - 4 Years</t>
  </si>
  <si>
    <t>RM-STD-DCAIOH-3Y</t>
  </si>
  <si>
    <t>3 years coverage of Standard Level Maintenance for EVSE DC Fast Charging All-in-One High Station.</t>
  </si>
  <si>
    <t>Standard Level Maintenance DCFC AiO High - 3 Years</t>
  </si>
  <si>
    <t>RM-STD-DCAIOH-2Y</t>
  </si>
  <si>
    <t>2 years coverage of Standard Level Maintenance for EVSE DC Fast Charging All-in-One High Station.</t>
  </si>
  <si>
    <t>Standard Level Maintenance DCFC AiO High - 2 Years</t>
  </si>
  <si>
    <t>RM-STD-DCAIOH-1Y</t>
  </si>
  <si>
    <t>1 year coverage of Standard Level Maintenance for EVSE DC Fast Charging All-in-One High Station.</t>
  </si>
  <si>
    <t>Standard Level Maintenance DCFC AiO High - 1 Year</t>
  </si>
  <si>
    <t>RM-STD-DCAIOM-5Y</t>
  </si>
  <si>
    <t>5 years coverage of Standard Level Maintenance for EVSE DC Fast Charging All-in-One Medium Station.</t>
  </si>
  <si>
    <t>Standard Level Maintenance DCFC AiO Medium - 5 Years</t>
  </si>
  <si>
    <t>RM-STD-DCAIOM-4Y</t>
  </si>
  <si>
    <t>4 years coverage of Standard Level Maintenance for EVSE DC Fast Charging All-in-One Medium Station.</t>
  </si>
  <si>
    <t>Standard Level Maintenance DCFC AiO Medium - 4 Years</t>
  </si>
  <si>
    <t>RM-STD-DCAIOM-3Y</t>
  </si>
  <si>
    <t>3 years coverage of Standard Level Maintenance for EVSE DC Fast Charging All-in-One Medium Station.</t>
  </si>
  <si>
    <t>Standard Level Maintenance DCFC AiO Medium - 3 Years</t>
  </si>
  <si>
    <t>RM-STD-DCAIOM-2Y</t>
  </si>
  <si>
    <t>2 years coverage of Standard Level Maintenance for EVSE DC Fast Charging All-in-One Medium Station.</t>
  </si>
  <si>
    <t>Standard Level Maintenance DCFC AiO Medium - 2 Years</t>
  </si>
  <si>
    <t>RM-STD-DCAIOM-1Y</t>
  </si>
  <si>
    <t>1 year coverage of Standard Level Maintenance for EVSE DC Fast Charging All-in-One Medium Station.</t>
  </si>
  <si>
    <t>Standard Level Maintenance DCFC AiO Medium - 1 Year</t>
  </si>
  <si>
    <t>RM-STD-DCAIOL-5Y</t>
  </si>
  <si>
    <t>5 years coverage of Standard Level Maintenance for EVSE DC Fast Charging All-in-One Low Station.</t>
  </si>
  <si>
    <t>Standard Level Maintenance DCFC AiO Low - 5 Years</t>
  </si>
  <si>
    <t>RM-STD-DCAIOL-4Y</t>
  </si>
  <si>
    <t>4 years coverage of Standard Level Maintenance for EVSE DC Fast Charging All-in-One Low Station.</t>
  </si>
  <si>
    <t>Standard Level Maintenance DCFC AiO Low - 4 Years</t>
  </si>
  <si>
    <t>RM-STD-DCAIOL-3Y</t>
  </si>
  <si>
    <t>3 years coverage of Standard Level Maintenance for EVSE DC Fast Charging All-in-One Low Station.</t>
  </si>
  <si>
    <t>Standard Level Maintenance DCFC AiO Low - 3 Years</t>
  </si>
  <si>
    <t>RM-STD-DCAIOL-2Y</t>
  </si>
  <si>
    <t>2 years coverage of Standard Level Maintenance for EVSE DC Fast Charging All-in-One Low Station.</t>
  </si>
  <si>
    <t>Standard Level Maintenance DCFC AiO Low - 2 Years</t>
  </si>
  <si>
    <t>RM-STD-DCAIOL-1Y</t>
  </si>
  <si>
    <t>1 year coverage of Standard Level Maintenance for EVSE DC Fast Charging All-in-One Low Station.</t>
  </si>
  <si>
    <t>Standard Level Maintenance DCFC AiO Low - 1 Year</t>
  </si>
  <si>
    <t>RM-STD-DCWB-5Y</t>
  </si>
  <si>
    <t>5 years coverage of Standard Level Maintenance for EVSE DC Wallbox Charging Station.</t>
  </si>
  <si>
    <t>Standard Level Maintenance DCWB - 5 Years</t>
  </si>
  <si>
    <t>RM-STD-DCWB-4Y</t>
  </si>
  <si>
    <t>4 years coverage of Standard Level Maintenance for EVSE DC Wallbox Charging Station.</t>
  </si>
  <si>
    <t>Standard Level Maintenance DCWB - 4 Years</t>
  </si>
  <si>
    <t>RM-STD-DCWB-3Y</t>
  </si>
  <si>
    <t>3 years coverage of Standard Level Maintenance for EVSE DC Wallbox Charging Station.</t>
  </si>
  <si>
    <t>Standard Level Maintenance DCWB - 3 Years</t>
  </si>
  <si>
    <t>RM-STD-DCWB-2Y</t>
  </si>
  <si>
    <t>2 years coverage of Standard Level Maintenance for EVSE DC Wallbox Charging Station.</t>
  </si>
  <si>
    <t>Standard Level Maintenance DCWB - 2 Years</t>
  </si>
  <si>
    <t>RM-STD-DCWB-1Y</t>
  </si>
  <si>
    <t>1 year coverage of Standard Level Maintenance for EVSE DC Wallbox Charging Station.</t>
  </si>
  <si>
    <t>Standard Level Maintenance DCWB - 1 Year</t>
  </si>
  <si>
    <t>RM-STD-ACL2-5Y</t>
  </si>
  <si>
    <t>5 years coverage of Standard Level Maintenance for EVSE AC Level 2 Charging Station.</t>
  </si>
  <si>
    <t>Standard Level Maintenance AC Level 2 - 5 Years</t>
  </si>
  <si>
    <t>RM-STD-ACL2-4Y</t>
  </si>
  <si>
    <t>4 years coverage of Standard Level Maintenance for EVSE AC Level 2 Charging Station.</t>
  </si>
  <si>
    <t>Standard Level Maintenance AC Level 2 - 4 Years</t>
  </si>
  <si>
    <t>RM-STD-ACL2-3Y</t>
  </si>
  <si>
    <t>3 years coverage of Standard Level Maintenance for EVSE AC Level 2 Charging Station.</t>
  </si>
  <si>
    <t>Standard Level Maintenance AC Level 2 - 3 Years</t>
  </si>
  <si>
    <t>RM-STD-ACL2-2Y</t>
  </si>
  <si>
    <t>2 years coverage of Standard Level Maintenance for EVSE AC Level 2 Charging Station.</t>
  </si>
  <si>
    <t>Standard Level Maintenance AC Level 2 - 2 Years</t>
  </si>
  <si>
    <t>RM-STD-ACL2-1Y</t>
  </si>
  <si>
    <t>1 year coverage of Standard Level Maintenance for EVSE AC Level 2 Charging Station.</t>
  </si>
  <si>
    <t>Standard Level Maintenance AC Level 2 - 1 Year</t>
  </si>
  <si>
    <t xml:space="preserve"> $                         -  </t>
  </si>
  <si>
    <t>RM-RECERT-FEE</t>
  </si>
  <si>
    <t>Recertification (Inspection) Fee for Maintenance Contract (Required for used chargers)</t>
  </si>
  <si>
    <t>Maintenance Recertification Fee</t>
  </si>
  <si>
    <t>PM-DCFC-AV-CUSTOM</t>
  </si>
  <si>
    <t>Preventative Maintenance for (1) EVSE DC Fast Charging Station.  Annual Visit.  Custom SKU for 6 or more years</t>
  </si>
  <si>
    <t>Preventative Maintenance DC Fast Charging - Annual Visit - Custom</t>
  </si>
  <si>
    <t>PM-HPD-BV-1-5-5Y</t>
  </si>
  <si>
    <t>Preventative Maintenance for 5 years for (1) EVSE High Power Dispenser Station.  Semi-Annual Visit.</t>
  </si>
  <si>
    <t>Preventative Maintenance High Power Dispenser - Semi-Annual Visit - 5 Years Prepaid</t>
  </si>
  <si>
    <t>PM-HPD-BV-1-5-4Y</t>
  </si>
  <si>
    <t>Preventative Maintenance for 4 years for (1) EVSE High Power Dispenser Station.  Semi-Annual Visit.</t>
  </si>
  <si>
    <t>Preventative Maintenance High Power Dispenser - Semi-Annual Visit - 4 Years Prepaid</t>
  </si>
  <si>
    <t>PM-HPD-BV-1-5-3Y</t>
  </si>
  <si>
    <t>Preventative Maintenance for 3 years for (1) EVSE High Power Dispenser Station.  Semi-Annual Visit.</t>
  </si>
  <si>
    <t>Preventative Maintenance High Power Dispenser - Semi-Annual Visit - 3 Years Prepaid</t>
  </si>
  <si>
    <t>PM-HPD-BV-1-5-2Y</t>
  </si>
  <si>
    <t>Preventative Maintenance for 2 years for (1) EVSE High Power Dispenser Station.  Semi-Annual Visit.</t>
  </si>
  <si>
    <t>Preventative Maintenance High Power Dispenser - Semi-Annual Visit - 2 Years Prepaid</t>
  </si>
  <si>
    <t>PM-HPD-BV-1-5-1Y</t>
  </si>
  <si>
    <t>Preventative Maintenance for 1 year for (1) EVSE High Power Dispenser Station.  Semi-Annual Visit.</t>
  </si>
  <si>
    <t>Preventative Maintenance High Power Dispenser - Semi-Annual Visit - 1 Year Prepaid</t>
  </si>
  <si>
    <t>PM-HPD-AV-1-5-5Y</t>
  </si>
  <si>
    <t>Preventative Maintenance for 5 years for (1) EVSE High Power Dispenser Station.  Annual Visit.</t>
  </si>
  <si>
    <t>Preventative Maintenance High Power Dispenser - Annual Visit - 5 Years Prepaid</t>
  </si>
  <si>
    <t>PM-HPD-AV-1-5-4Y</t>
  </si>
  <si>
    <t>Preventative Maintenance for 4 years for (1) EVSE High Power Dispenser Station.  Annual Visit.</t>
  </si>
  <si>
    <t>Preventative Maintenance High Power Dispenser - Annual Visit - 4 Years Prepaid</t>
  </si>
  <si>
    <t>PM-HPD-AV-1-5-3Y</t>
  </si>
  <si>
    <t>Preventative Maintenance for 3 years for (1) EVSE High Power Dispenser Station.  Annual Visit.</t>
  </si>
  <si>
    <t>Preventative Maintenance High Power Dispenser - Annual Visit - 3 Years Prepaid</t>
  </si>
  <si>
    <t>PM-HPD-AV-1-5-2Y</t>
  </si>
  <si>
    <t>Preventative Maintenance for 2 years for (1) EVSE High Power Dispenser Station.  Annual Visit.</t>
  </si>
  <si>
    <t>Preventative Maintenance High Power Dispenser - Annual Visit - 2 Years Prepaid</t>
  </si>
  <si>
    <t>PM-HPD-AV-1-5-1Y</t>
  </si>
  <si>
    <t>Preventative Maintenance for 1 year for (1) EVSE High Power Dispenser Station.  Annual Visit.</t>
  </si>
  <si>
    <t>Preventative Maintenance High Power Dispenser - Annual Visit - 1 Year Prepaid</t>
  </si>
  <si>
    <t>PM-HPC-BV-1-5-5Y</t>
  </si>
  <si>
    <t>Preventative Maintenance for 5 years for (1) EVSE High Power Cabinet Station.  Semi-Annual Visit.</t>
  </si>
  <si>
    <t>Preventative Maintenance High Power Cabinet - Semi-Annual Visit - 5 Years Prepaid</t>
  </si>
  <si>
    <t>PM-HPC-BV-1-5-4Y</t>
  </si>
  <si>
    <t>Preventative Maintenance for 4 years for (1) EVSE High Power Cabinet Station.  Semi-Annual Visit.</t>
  </si>
  <si>
    <t>Preventative Maintenance High Power Cabinet - Semi-Annual Visit - 4 Years Prepaid</t>
  </si>
  <si>
    <t>PM-HPC-BV-1-5-3Y</t>
  </si>
  <si>
    <t>Preventative Maintenance for 3 years for (1) EVSE High Power Cabinet Station.  Semi-Annual Visit.</t>
  </si>
  <si>
    <t>Preventative Maintenance High Power Cabinet - Semi-Annual Visit - 3 Years Prepaid</t>
  </si>
  <si>
    <t>PM-HPC-BV-1-5-2Y</t>
  </si>
  <si>
    <t>Preventative Maintenance for 2 years for (1) EVSE High Power Cabinet Station.  Semi-Annual Visit.</t>
  </si>
  <si>
    <t>Preventative Maintenance High Power Cabinet - Semi-Annual Visit - 2 Years Prepaid</t>
  </si>
  <si>
    <t>PM-HPC-BV-1-5-1Y</t>
  </si>
  <si>
    <t>Preventative Maintenance for 1 year for (1) EVSE High Power Cabinet Station.  Semi-Annual Visit.</t>
  </si>
  <si>
    <t>Preventative Maintenance High Power Cabinet - Semi-Annual Visit - 1 Year Prepaid</t>
  </si>
  <si>
    <t>PM-HPC-AV-1-5-5Y</t>
  </si>
  <si>
    <t>Preventative Maintenance for 5 years for (1) EVSE High Power Cabinet Station.  Annual Visit.</t>
  </si>
  <si>
    <t>Preventative Maintenance High Power Cabinet - Annual Visit - 5 Years Prepaid</t>
  </si>
  <si>
    <t>PM-HPC-AV-1-5-4Y</t>
  </si>
  <si>
    <t>Preventative Maintenance for 4 years for (1) EVSE High Power Cabinet Station.  Annual Visit.</t>
  </si>
  <si>
    <t>Preventative Maintenance High Power Cabinet - Annual Visit - 4 Years Prepaid</t>
  </si>
  <si>
    <t>PM-HPC-AV-1-5-3Y</t>
  </si>
  <si>
    <t>Preventative Maintenance for 3 years for (1) EVSE High Power Cabinet Station.  Annual Visit.</t>
  </si>
  <si>
    <t>Preventative Maintenance High Power Cabinet - Annual Visit - 3 Years Prepaid</t>
  </si>
  <si>
    <t>PM-HPC-AV-1-5-2Y</t>
  </si>
  <si>
    <t>Preventative Maintenance for 2 years for (1) EVSE High Power Cabinet Station.  Annual Visit.</t>
  </si>
  <si>
    <t>Preventative Maintenance High Power Cabinet - Annual Visit - 2 Years Prepaid</t>
  </si>
  <si>
    <t>PM-HPC-AV-1-5-1Y</t>
  </si>
  <si>
    <t>Preventative Maintenance for 1 year for (1) EVSE High Power Cabinet Station.  Annual Visit.</t>
  </si>
  <si>
    <t>Preventative Maintenance High Power Cabinet - Annual Visit - 1 Year Prepaid</t>
  </si>
  <si>
    <t>PM-DCFC-BV-1-5-5Y</t>
  </si>
  <si>
    <t>Preventative Maintenance for 5 years for (1) EVSE DC Fast Charging Station.  Semi-Annual Visit.</t>
  </si>
  <si>
    <t>Preventative Maintenance DC Fast Charging - Semi-Annual Visit - 5 Years Prepaid</t>
  </si>
  <si>
    <t>PM-DCFC-BV-1-5-4Y</t>
  </si>
  <si>
    <t>Preventative Maintenance for 4 years for (1) EVSE DC Fast Charging Station.  Semi-Annual Visit.</t>
  </si>
  <si>
    <t>Preventative Maintenance DC Fast Charging - Semi-Annual Visit - 4 Years Prepaid</t>
  </si>
  <si>
    <t>PM-DCFC-BV-1-5-3Y</t>
  </si>
  <si>
    <t>Preventative Maintenance for 3 years for (1) EVSE DC Fast Charging Station.  Semi-Annual Visit.</t>
  </si>
  <si>
    <t>Preventative Maintenance DC Fast Charging - Semi-Annual Visit - 3 Years Prepaid</t>
  </si>
  <si>
    <t>PM-DCFC-BV-1-5-2Y</t>
  </si>
  <si>
    <t>Preventative Maintenance for 2 years for (1) EVSE DC Fast Charging Station.  Semi-Annual Visit.</t>
  </si>
  <si>
    <t>Preventative Maintenance DC Fast Charging - Semi-Annual Visit - 2 Years Prepaid</t>
  </si>
  <si>
    <t>PM-DCFC-BV-1-5-1Y</t>
  </si>
  <si>
    <t>Preventative Maintenance for 1 year for (1) EVSE DC Fast Charging Station.  Semi-Annual Visit.</t>
  </si>
  <si>
    <t>Preventative Maintenance DC Fast Charging - Semi-Annual Visit - 1 Year Prepaid</t>
  </si>
  <si>
    <t>PM-DCFC-AV-1-5-5Y</t>
  </si>
  <si>
    <t>Preventative Maintenance for 5 years for (1) EVSE DC Fast Charging Station.  Annual Visit.</t>
  </si>
  <si>
    <t>Preventative Maintenance DC Fast Charging - Annual Visit - 5 Years Prepaid</t>
  </si>
  <si>
    <t>PM-DCFC-AV-1-5-4Y</t>
  </si>
  <si>
    <t>Preventative Maintenance for 4 years for (1) EVSE DC Fast Charging Station.  Annual Visit.</t>
  </si>
  <si>
    <t>Preventative Maintenance DC Fast Charging - Annual Visit - 4 Years Prepaid</t>
  </si>
  <si>
    <t>PM-DCFC-AV-1-5-3Y</t>
  </si>
  <si>
    <t>Preventative Maintenance for 3 years for (1) EVSE DC Fast Charging Station.  Annual Visit.</t>
  </si>
  <si>
    <t>Preventative Maintenance DC Fast Charging - Annual Visit - 3 Years Prepaid</t>
  </si>
  <si>
    <t>PM-DCFC-AV-1-5-2Y</t>
  </si>
  <si>
    <t>Preventative Maintenance for 2 years for (1) EVSE DC Fast Charging Station.  Annual Visit.</t>
  </si>
  <si>
    <t>Preventative Maintenance DC Fast Charging - Annual Visit - 2 Years Prepaid</t>
  </si>
  <si>
    <t>PM-DCFC-AV-1-5-1Y</t>
  </si>
  <si>
    <t>Preventative Maintenance for 1 year for (1) EVSE DC Fast Charging Station.  Annual Visit.</t>
  </si>
  <si>
    <t>Preventative Maintenance DC Fast Charging - Annual Visit - 1 Year Prepaid</t>
  </si>
  <si>
    <t>PM-DCWB-BV-1-5-5Y</t>
  </si>
  <si>
    <t>Preventative Maintenance for 5 years for (1) EVSE DC Wallbox Charging Station.  Semi-Annual Visit.</t>
  </si>
  <si>
    <t>Preventative Maintenance DC Wallbox - Semi-Annual Visit - 5 Years Prepaid</t>
  </si>
  <si>
    <t>PM-DCWB-BV-1-5-4Y</t>
  </si>
  <si>
    <t>Preventative Maintenance for 4 years for (1) EVSE DC Wallbox Charging Station.  Semi-Annual Visit.</t>
  </si>
  <si>
    <t>Preventative Maintenance DC Wallbox - Semi-Annual Visit - 4 Years Prepaid</t>
  </si>
  <si>
    <t>PM-DCWB-BV-1-5-3Y</t>
  </si>
  <si>
    <t>Preventative Maintenance for 3 years for (1) EVSE DC Wallbox Charging Station.  Semi-Annual Visit.</t>
  </si>
  <si>
    <t>Preventative Maintenance DC Wallbox - Semi-Annual Visit - 3 Years Prepaid</t>
  </si>
  <si>
    <t>PM-DCWB-BV-1-5-2Y</t>
  </si>
  <si>
    <t>Preventative Maintenance for 2 years for (1) EVSE DC Wallbox Charging Station.  Semi-Annual Visit.</t>
  </si>
  <si>
    <t>Preventative Maintenance DC Wallbox - Semi-Annual Visit - 2 Years Prepaid</t>
  </si>
  <si>
    <t>PM-DCWB-BV-1-5-1Y</t>
  </si>
  <si>
    <t>Preventative Maintenance for 1 year for (1) EVSE DC Wallbox Charging Station.  Semi-Annual Visit.</t>
  </si>
  <si>
    <t>Preventative Maintenance DC Wallbox - Semi-Annual Visit - 1 Year Prepaid</t>
  </si>
  <si>
    <t>PM-DCWB-AV-1-5-5Y</t>
  </si>
  <si>
    <t>Preventative Maintenance for 5 years for (1) EVSE DC Wallbox Charging Station.  Annual Visit.</t>
  </si>
  <si>
    <t>Preventative Maintenance DC Wallbox - Annual Visit - 5 Years Prepaid</t>
  </si>
  <si>
    <t>PM-DCWB-AV-1-5-4Y</t>
  </si>
  <si>
    <t>Preventative Maintenance for 4 years for (1) EVSE DC Wallbox Charging Station.  Annual Visit.</t>
  </si>
  <si>
    <t>Preventative Maintenance DC Wallbox - Annual Visit - 4 Years Prepaid</t>
  </si>
  <si>
    <t>PM-DCWB-AV-1-5-3Y</t>
  </si>
  <si>
    <t>Preventative Maintenance for 3 years for (1) EVSE DC Wallbox Charging Station.  Annual Visit.</t>
  </si>
  <si>
    <t>Preventative Maintenance DC Wallbox - Annual Visit - 3 Years Prepaid</t>
  </si>
  <si>
    <t>PM-DCWB-AV-1-5-2Y</t>
  </si>
  <si>
    <t>Preventative Maintenance for 2 years for (1) EVSE DC Wallbox Charging Station.  Annual Visit.</t>
  </si>
  <si>
    <t>Preventative Maintenance DC Wallbox - Annual Visit - 2 Years Prepaid</t>
  </si>
  <si>
    <t>PM-DCWB-AV-1-5-1Y</t>
  </si>
  <si>
    <t>Preventative Maintenance for 1 year for (1) EVSE DC Wallbox Charging Station.  Annual Visit.</t>
  </si>
  <si>
    <t>Preventative Maintenance DC Wallbox - Annual Visit - 1 Year Prepaid</t>
  </si>
  <si>
    <t>PM-ACL2-BV-1-5-5Y</t>
  </si>
  <si>
    <t>Preventative Maintenance for 5 years for (1) EVSE AC Level 2 Charging Station.  Semi-Annual Visit.</t>
  </si>
  <si>
    <t>Preventative Maintenance AC Level 2 - Semi-Annual Visit - 5 Years Prepaid</t>
  </si>
  <si>
    <t>PM-ACL2-BV-1-5-4Y</t>
  </si>
  <si>
    <t>Preventative Maintenance for 4 years for (1) EVSE AC Level 2 Charging Station.  Semi-Annual Visit.</t>
  </si>
  <si>
    <t>Preventative Maintenance AC Level 2 - Semi-Annual Visit - 4 Years Prepaid</t>
  </si>
  <si>
    <t>PM-ACL2-BV-1-5-3Y</t>
  </si>
  <si>
    <t>Preventative Maintenance for 3 years for (1) EVSE AC Level 2 Charging Station.  Semi-Annual Visit.</t>
  </si>
  <si>
    <t>Preventative Maintenance AC Level 2 - Semi-Annual Visit - 3 Years Prepaid</t>
  </si>
  <si>
    <t>PM-ACL2-BV-1-5-2Y</t>
  </si>
  <si>
    <t>Preventative Maintenance for 2 years for (1) EVSE AC Level 2 Charging Station.  Semi-Annual Visit.</t>
  </si>
  <si>
    <t>Preventative Maintenance AC Level 2 - Semi-Annual Visit - 2 Years Prepaid</t>
  </si>
  <si>
    <t>PM-ACL2-BV-1-5-1Y</t>
  </si>
  <si>
    <t>Preventative Maintenance for 1 year for (1) EVSE AC Level 2 Charging Station.  Semi-Annual Visit.</t>
  </si>
  <si>
    <t>Preventative Maintenance AC Level 2 - Semi-Annual Visit - 1 Year Prepaid</t>
  </si>
  <si>
    <t>PM-ACL2-AV-1-5-5Y</t>
  </si>
  <si>
    <t>Preventative Maintenance for 5 years for (1) EVSE AC Level 2 Charging Station.  Annual Visit.</t>
  </si>
  <si>
    <t>Preventative Maintenance AC Level 2 - Annual Visit - 5 Years Prepaid</t>
  </si>
  <si>
    <t>PM-ACL2-AV-1-5-4Y</t>
  </si>
  <si>
    <t>Preventative Maintenance for 4 years for (1) EVSE AC Level 2 Charging Station.  Annual Visit.</t>
  </si>
  <si>
    <t>Preventative Maintenance AC Level 2 - Annual Visit - 4 Years Prepaid</t>
  </si>
  <si>
    <t>PM-ACL2-AV-1-5-3Y</t>
  </si>
  <si>
    <t>Preventative Maintenance for 3 years for (1) EVSE AC Level 2 Charging Station.  Annual Visit.</t>
  </si>
  <si>
    <t>Preventative Maintenance AC Level 2 - Annual Visit - 3 Years Prepaid</t>
  </si>
  <si>
    <t>PM-ACL2-AV-1-5-2Y</t>
  </si>
  <si>
    <t>Preventative Maintenance for 2 years for (1) EVSE AC Level 2 Charging Station.  Annual Visit.</t>
  </si>
  <si>
    <t>Preventative Maintenance AC Level 2 - Annual Visit - 2 Years Prepaid</t>
  </si>
  <si>
    <t>PM-ACL2-AV-1-5-1Y</t>
  </si>
  <si>
    <t>Preventative Maintenance for 1 year for (1) EVSE AC Level 2 Charging Station.  Annual Visit.</t>
  </si>
  <si>
    <t>Preventative Maintenance AC Level 2 - Annual Visit - 1 Year Prepaid</t>
  </si>
  <si>
    <t>TC-HPBC-60</t>
  </si>
  <si>
    <t>5 years of coverage for Technician Care for EVSE High Power Battery Cube Station.  Labor ONLY warranty.</t>
  </si>
  <si>
    <t>Technician Care HP Battery Cube - 5 Years Prepaid</t>
  </si>
  <si>
    <t>TC-HPBC-48</t>
  </si>
  <si>
    <t>4 years of coverage for Technician Care for EVSE High Power Battery Cube Station.  Labor ONLY warranty.</t>
  </si>
  <si>
    <t>Technician Care HP Battery Cube - 4 Years Prepaid</t>
  </si>
  <si>
    <t>TC-HPBC-36</t>
  </si>
  <si>
    <t>3 years of coverage for Technician Care for EVSE High Power Battery Cube Station.  Labor ONLY warranty.</t>
  </si>
  <si>
    <t>Technician Care HP Battery Cube - 3 Years Prepaid</t>
  </si>
  <si>
    <t>TC-HPBC-24</t>
  </si>
  <si>
    <t>2 years of coverage for Technician Care for EVSE High Power Battery Cube Station.  Labor ONLY warranty.</t>
  </si>
  <si>
    <t>Technician Care HP Battery Cube - 2 Years Prepaid</t>
  </si>
  <si>
    <t>TC-HPBC-12</t>
  </si>
  <si>
    <t>1 year of coverage for Technician Care for EVSE High Power Battery Cube Station.  Labor ONLY warranty.</t>
  </si>
  <si>
    <t>Technician Care HP Battery Cube - 1 Year Prepaid</t>
  </si>
  <si>
    <t>TC-HPD-60</t>
  </si>
  <si>
    <t>5 years of coverage for Technician Care for EVSE High Power Dispenser Station.  Labor ONLY warranty.</t>
  </si>
  <si>
    <t>Technician Care HP Dispenser - 5 Years Prepaid</t>
  </si>
  <si>
    <t>TC-HPD-48</t>
  </si>
  <si>
    <t>4 years of coverage for Technician Care for EVSE High Power Dispenser Station.  Labor ONLY warranty.</t>
  </si>
  <si>
    <t>Technician Care HP Dispenser - 4 Years Prepaid</t>
  </si>
  <si>
    <t>TC-HPD-36</t>
  </si>
  <si>
    <t>3 years of coverage for Technician Care for EVSE High Power Dispenser Station.  Labor ONLY warranty.</t>
  </si>
  <si>
    <t>Technician Care HP Dispenser - 3 Years Prepaid</t>
  </si>
  <si>
    <t>TC-HPD-24</t>
  </si>
  <si>
    <t>2 years of coverage for Technician Care for EVSE High Power Dispenser Station.  Labor ONLY warranty.</t>
  </si>
  <si>
    <t>Technician Care HP Dispenser - 2 Years Prepaid</t>
  </si>
  <si>
    <t>TC-HPD-12</t>
  </si>
  <si>
    <t>1 year of coverage for Technician Care for EVSE High Power Dispenser Station.  Labor ONLY warranty.</t>
  </si>
  <si>
    <t>Technician Care HP Dispenser - 1 Year Prepaid</t>
  </si>
  <si>
    <t>TC-HPC-60</t>
  </si>
  <si>
    <t>5 years of coverage for Technician Care for EVSE High Power Cabinet Station.  Labor ONLY warranty.</t>
  </si>
  <si>
    <t>Technician Care HP Cabinet - 5 Years Prepaid</t>
  </si>
  <si>
    <t>TC-HPC-48</t>
  </si>
  <si>
    <t>4 years of coverage for Technician Care for EVSE High Power Cabinet Station.  Labor ONLY warranty.</t>
  </si>
  <si>
    <t>Technician Care HP Cabinet - 4 Years Prepaid</t>
  </si>
  <si>
    <t>TC-HPC-36</t>
  </si>
  <si>
    <t>3 years of coverage for Technician Care for EVSE High Power Cabinet Station.  Labor ONLY warranty.</t>
  </si>
  <si>
    <t>Technician Care HP Cabinet - 3 Years Prepaid</t>
  </si>
  <si>
    <t>TC-HPC-24</t>
  </si>
  <si>
    <t>2 years of coverage for Technician Care for EVSE High Power Cabinet Station.  Labor ONLY warranty.</t>
  </si>
  <si>
    <t>Technician Care HP Cabinet - 2 Years Prepaid</t>
  </si>
  <si>
    <t>TC-HPC-12</t>
  </si>
  <si>
    <t>1 year of coverage for Technician Care for EVSE High Power Cabinet Station.  Labor ONLY warranty.</t>
  </si>
  <si>
    <t>Technician Care HP Cabinet - 1 Year Prepaid</t>
  </si>
  <si>
    <t>TC-DCAIOH-60</t>
  </si>
  <si>
    <t>5 years of coverage for Technician Care for EVSE DC Fast Charging All-in-One High Station (ICE-180/Terra 184).  Labor ONLY warranty.</t>
  </si>
  <si>
    <t>Technician Care DCFC AiO High - 5 Years Prepaid</t>
  </si>
  <si>
    <t>TC-DCAIOH-48</t>
  </si>
  <si>
    <t>4 years of coverage for Technician Care for EVSE DC Fast Charging All-in-One High Station (ICE-180/Terra 184).  Labor ONLY warranty.</t>
  </si>
  <si>
    <t>Technician Care DCFC AiO High - 4 Years Prepaid</t>
  </si>
  <si>
    <t>TC-DCAIOH-36</t>
  </si>
  <si>
    <t>3 years of coverage for Technician Care for EVSE DC Fast Charging All-in-One High Station (ICE-180/Terra 184).  Labor ONLY warranty.</t>
  </si>
  <si>
    <t>Technician Care DCFC AiO High - 3 Years Prepaid</t>
  </si>
  <si>
    <t>TC-DCAIOH-24</t>
  </si>
  <si>
    <t>2 years of coverage for Technician Care for EVSE DC Fast Charging All-in-One High Station (ICE-180/Terra 184).  Labor ONLY warranty.</t>
  </si>
  <si>
    <t>Technician Care DCFC AiO High - 2 Years Prepaid</t>
  </si>
  <si>
    <t>TC-DCAIOH-12</t>
  </si>
  <si>
    <t>1 year of coverage for Technician Care for EVSE DC Fast Charging All-in-One High Station (ICE-180/Terra 184).  Labor ONLY warranty.</t>
  </si>
  <si>
    <t>Technician Care DCFC AiO High - 1 Year Prepaid</t>
  </si>
  <si>
    <t>TC-DCAIOM-60</t>
  </si>
  <si>
    <t>5 years of coverage for Technician Care for EVSE DC Fast Charging All-in-One Medium Station (ICE-120/Terra 124).  Labor ONLY warranty.</t>
  </si>
  <si>
    <t>Technician Care DCFC AiO Medium - 5 Years Prepaid</t>
  </si>
  <si>
    <t>TC-DCAIOM-48</t>
  </si>
  <si>
    <t>4 years of coverage for Technician Care for EVSE DC Fast Charging All-in-One Medium Station (ICE-120/Terra 124).  Labor ONLY warranty.</t>
  </si>
  <si>
    <t>Technician Care DCFC AiO Medium - 4 Years Prepaid</t>
  </si>
  <si>
    <t>TC-DCAIOM-36</t>
  </si>
  <si>
    <t>3 years of coverage for Technician Care for EVSE DC Fast Charging All-in-One Medium Station (ICE-120/Terra 124).  Labor ONLY warranty.</t>
  </si>
  <si>
    <t>Technician Care DCFC AiO Medium - 3 Years Prepaid</t>
  </si>
  <si>
    <t>TC-DCAIOM-24</t>
  </si>
  <si>
    <t>2 years of coverage for Technician Care for EVSE DC Fast Charging All-in-One Medium Station (ICE-120/Terra 124).  Labor ONLY warranty.</t>
  </si>
  <si>
    <t>Technician Care DCFC AiO Medium - 2 Years Prepaid</t>
  </si>
  <si>
    <t>TC-DCAIOM-12</t>
  </si>
  <si>
    <t>1 year of coverage for Technician Care for EVSE DC Fast Charging All-in-One Medium Station (ICE-120/Terra 124).  Labor ONLY warranty.</t>
  </si>
  <si>
    <t>Technician Care DCFC AiO Medium - 1 Year Prepaid</t>
  </si>
  <si>
    <t>TC-DCAIOL-60</t>
  </si>
  <si>
    <t>5 years of coverage for Technician Care for EVSE DC Fast Charging All-in-One Low Station (ICE-60/Terra 54).  Labor ONLY warranty.</t>
  </si>
  <si>
    <t>Technician Care DCFC AiO Low - 5 Years Prepaid</t>
  </si>
  <si>
    <t>TC-DCAIOL-48</t>
  </si>
  <si>
    <t>4 years of coverage for Technician Care for EVSE DC Fast Charging All-in-One Low Station (ICE-60/Terra 54).  Labor ONLY warranty.</t>
  </si>
  <si>
    <t>Technician Care DCFC AiO Low - 4 Years Prepaid</t>
  </si>
  <si>
    <t>TC-DCAIOL-36</t>
  </si>
  <si>
    <t>3 years of coverage for Technician Care for EVSE DC Fast Charging All-in-One Low Station (ICE-60/Terra 54).  Labor ONLY warranty.</t>
  </si>
  <si>
    <t>Technician Care DCFC AiO Low - 3 Years Prepaid</t>
  </si>
  <si>
    <t>TC-DCAIOL-24</t>
  </si>
  <si>
    <t>2 years of coverage for Technician Care for EVSE DC Fast Charging All-in-One Low Station (ICE-60/Terra 54).  Labor ONLY warranty.</t>
  </si>
  <si>
    <t>Technician Care DCFC AiO Low - 2 Years Prepaid</t>
  </si>
  <si>
    <t>TC-DCAIOL-12</t>
  </si>
  <si>
    <t>1 year of coverage for Technician Care for EVSE DC Fast Charging All-in-One Low Station (ICE-60/Terra 54).  Labor ONLY warranty.</t>
  </si>
  <si>
    <t>Technician Care DCFC AiO Low - 1 Year Prepaid</t>
  </si>
  <si>
    <t>TC-DCWB-60</t>
  </si>
  <si>
    <t>5 years of coverage for Technician Care for EVSE DC Wallbox Charging Stations (ICE-30/Terra DCWB).  Labor ONLY warranty.</t>
  </si>
  <si>
    <t>Technician Care DCWB - 5 Years Prepaid</t>
  </si>
  <si>
    <t>TC-DCWB-48</t>
  </si>
  <si>
    <t>4 years of coverage for Technician Care for EVSE DC Wallbox Charging Stations (ICE-30/Terra DCWB).  Labor ONLY warranty.</t>
  </si>
  <si>
    <t>Technician Care DCWB - 4 Years Prepaid</t>
  </si>
  <si>
    <t>TC-DCWB-36</t>
  </si>
  <si>
    <t>3 years of coverage for Technician Care for EVSE DC Wallbox Charging Stations (ICE-30/Terra DCWB).  Labor ONLY warranty.</t>
  </si>
  <si>
    <t>Technician Care DCWB - 3 Years Prepaid</t>
  </si>
  <si>
    <t>TC-DCWB-24</t>
  </si>
  <si>
    <t>2 years of coverage for Technician Care for EVSE DC Wallbox Charging Stations (ICE-30/Terra DCWB).  Labor ONLY warranty.</t>
  </si>
  <si>
    <t>Technician Care DCWB - 2 Years Prepaid</t>
  </si>
  <si>
    <t>TC-DCWB-12</t>
  </si>
  <si>
    <t>1 year of coverage for Technician Care for EVSE DC Wallbox Charging Stations (ICE-30/Terra DCWB).  Labor ONLY warranty.</t>
  </si>
  <si>
    <t>Technician Care DCWB - 1 Year Prepaid</t>
  </si>
  <si>
    <t>TC-ACL2-60</t>
  </si>
  <si>
    <t>5 years of coverage for Technician Care for EVSE AC Level 2 Charging Station.  Labor ONLY warranty.</t>
  </si>
  <si>
    <t>Technician Care ACL2 - 5 Years Prepaid</t>
  </si>
  <si>
    <t>TC-ACL2-48</t>
  </si>
  <si>
    <t>4 years of coverage for Technician Care for EVSE AC Level 2 Charging Station.  Labor ONLY warranty.</t>
  </si>
  <si>
    <t>Technician Care ACL2 - 4 Years Prepaid</t>
  </si>
  <si>
    <t>TC-ACL2-36</t>
  </si>
  <si>
    <t>3 years of coverage for Technician Care for EVSE AC Level 2 Charging Station.  Labor ONLY warranty.</t>
  </si>
  <si>
    <t>Technician Care ACL2 - 3 Years Prepaid</t>
  </si>
  <si>
    <t>TC-ACL2-24</t>
  </si>
  <si>
    <t>2 years of coverage for Technician Care for EVSE AC Level 2 Charging Station.  Labor ONLY warranty.</t>
  </si>
  <si>
    <t>Technician Care ACL2 - 2 Years Prepaid</t>
  </si>
  <si>
    <t>TC-ACL2-12</t>
  </si>
  <si>
    <t>1 year of coverage for Technician Care for EVSE AC Level 2 Charging Station.  Labor ONLY warranty.</t>
  </si>
  <si>
    <t>Technician Care ACL2 - 1 Year Prepaid</t>
  </si>
  <si>
    <t>INST-SAF-INS</t>
  </si>
  <si>
    <t>Site Safety item installation, protective bollards, signage, striping</t>
  </si>
  <si>
    <t>Safety Installation</t>
  </si>
  <si>
    <t>INST-CUSTOM</t>
  </si>
  <si>
    <t>Scope and Price are according to the specific installation location as reviewed during Site Pre-assessment</t>
  </si>
  <si>
    <t>Custom Installation</t>
  </si>
  <si>
    <t>INST-CSN-ATH-2</t>
  </si>
  <si>
    <t>Commissioning &amp; Startup of the subsequent any ABB T-124 or T-184 Charging Station ONLY.  Scope of Work - Testing with a production Battery Electric Vehicle, warranty verification of installation, submission of OEM commissioning documents.  Includes labor &amp; travel.  NOTE: Price is for single trip to commission ALL the chargers.  Customer induced changes that require an additional trip(s) will be quoted as time &amp; material Change Order.</t>
  </si>
  <si>
    <t>Commissioning &amp; Startup of the subsequent any ABB T-124 or T-184 Charging Station ONLY</t>
  </si>
  <si>
    <t>INST-CSN-AWBT54-2</t>
  </si>
  <si>
    <t>Commissioning &amp; Startup of the subsequent any ABB DCWB or T-54 Charging Station ONLY.  Scope of Work - Testing with a production Battery Electric Vehicle, warranty verification of installation, submission of OEM commissioning documents.  Includes labor &amp; travel.  NOTE: Price is for single trip to commission ALL the chargers.  Customer induced changes that require an additional trip(s) will be quoted as time &amp; material Change Order.</t>
  </si>
  <si>
    <t>Commissioning &amp; Startup of the subsequent any ABB DCWB or T-54 Charging Station ONLY</t>
  </si>
  <si>
    <t>INST-CSN-ACIDC-2</t>
  </si>
  <si>
    <t>Commissioning &amp; Startup of the subsequent any AC or ICE DC Charging Station ONLY (DO NOT USE for any High Power Stations).  Scope of Work - Testing with a production Battery Electric Vehicle, warranty verification of installation, submission of OEM commissioning documents.  Includes labor &amp; travel.  NOTE: Price is for single trip to commission ALL the chargers.  Customer induced changes that require an additional trip(s) will be quoted as time &amp; material Change Order.</t>
  </si>
  <si>
    <t>Commissioning &amp; Startup of the subsequent any AC or ICE DC Charging Station ONLY</t>
  </si>
  <si>
    <t>INST-CSN-AAIO-1</t>
  </si>
  <si>
    <t>Commissioning &amp; Startup of the first ABB T-54, T-124 or T-184 Charging Station ONLY (DO NOT USE for any High Power Stations).  Scope of Work - Testing with a production Battery Electric Vehicle, warranty verification of installation, submission of OEM commissioning documents.  Includes labor &amp; travel.  NOTE: Price is for single trip to commission ALL the chargers.  Customer induced changes that require an additional trip(s) will be quoted as time &amp; material Change Order.</t>
  </si>
  <si>
    <t>Commissioning &amp; Startup of the first ABB T-54, T-124 or T-184 Charging Station ONLY</t>
  </si>
  <si>
    <t>INST-CSN-ACDC-1</t>
  </si>
  <si>
    <t>Commissioning &amp; Startup of the first AC or DC Charging Station (DO NOT USE for T-54, T-124, T-184, any High Power Stations).  Scope of Work - Testing with a production Battery Electric Vehicle, warranty verification of installation, submission of OEM commissioning documents.  Includes labor &amp; travel.  NOTE: Additional trips will require Change Order to be signed.  Price is for single trip to commission ALL the chargers.  Customer induced changes that require an additional trip(s) will be quoted as time &amp; material Change Order.</t>
  </si>
  <si>
    <t>Commissioning &amp; Startup of the first AC or DC Charging Station</t>
  </si>
  <si>
    <t>INST-COMM-INS</t>
  </si>
  <si>
    <t>Communication system install upgrade. Networking, Cellular booster</t>
  </si>
  <si>
    <t>Communication Upgrade / Cell Boost</t>
  </si>
  <si>
    <t>INST-CIVIL-SW</t>
  </si>
  <si>
    <t>Civil site work, trenching, concrete bases, pavement, core drilling, backfill, restore</t>
  </si>
  <si>
    <t>Civil Site Work</t>
  </si>
  <si>
    <t>INST-CIR-CW</t>
  </si>
  <si>
    <t>Electrical construction work, installation of conduit/wiring for chargers and equipment</t>
  </si>
  <si>
    <t>Circuit Construction Work</t>
  </si>
  <si>
    <t>INST-BD-HPC-ADD</t>
  </si>
  <si>
    <t>Bolt Down for additional HPC Station for the same site ONLY.  Unboxing and disposal of materials in onsite refuse containers, Assembly and bolt down of equipment, Commissioning, Startup of equipment, testing with a production BEV, warranty verification of installation, submission of OEM commissioning documents, includes labor, travel, forklift, two technicians.  Permit fees not included.</t>
  </si>
  <si>
    <t>Bolt Down additional HPC Station for the same site ONLY</t>
  </si>
  <si>
    <t>INST-BD-HPC</t>
  </si>
  <si>
    <t>Unboxing and disposal of materials in onsite refuse containers, Assembly and bolt down of equipment, Commissioning, Startup of equipment, testing with a production BEV, warranty verification of installation, submission of OEM commissioning documents, includes labor, travel, forklift, two technicians.  Permit fees not included.</t>
  </si>
  <si>
    <t>Bolt Down HPC Station</t>
  </si>
  <si>
    <t>INST-BD-DCFC-ADD</t>
  </si>
  <si>
    <t>Bolt Down for additional DCFC Station for the same site ONLY.  Unboxing and disposal of materials in onsite refuse containers, Assembly and bolt down of equipment, Commissioning, Startup of equipment, testing with a production BEV, warranty verification of installation, submission of OEM commissioning documents, includes labor, travel, forklift, two technicians.  Permit fees not included.</t>
  </si>
  <si>
    <t>Bolt Down additional DCFC Station for the same site ONLY</t>
  </si>
  <si>
    <t>INST-BD-DCFC</t>
  </si>
  <si>
    <t>Bolt Down DCFC station</t>
  </si>
  <si>
    <t>INST-BD-ACL2-ADD</t>
  </si>
  <si>
    <t>Bolt Down for additional ACL2 Station for the same site ONLY.  Unboxing and disposal of materials in onsite refuse containers, Assembly and bolt down of equipment, Commissioning, Startup of equipment, testing with a production BEV, warranty verification of installation, submission of OEM commissioning documents, includes labor, travel.  Permit fees not included.</t>
  </si>
  <si>
    <t>Bolt Down additional ACL2 Station for the same site ONLY</t>
  </si>
  <si>
    <t>INST-BD-ACL2</t>
  </si>
  <si>
    <t>Unboxing and disposal of materials in onsite refuse containers, Assembly and bolt down of equipment, Commissioning, Startup of equipment, testing with a production BEV, warranty verification of installation, submission of OEM commissioning documents, includes labor, travel.  Permit fees not included.</t>
  </si>
  <si>
    <t>Bolt Down ACL2 Station</t>
  </si>
  <si>
    <t>EXTW-HPBC-3Y</t>
  </si>
  <si>
    <t>Extended Warranty for EVSE High Power Battery Cube Station. Adds 3 years onto standard manufacturer warranty. 5 years total coverage.</t>
  </si>
  <si>
    <t>Extended Warranty HP Battery Cube - 3 Year</t>
  </si>
  <si>
    <t>EXTW-HPBC-2Y</t>
  </si>
  <si>
    <t>Extended Warranty for EVSE High Power Battery Cube Station. Adds 2 years onto standard manufacturer warranty. 4 years total coverage.</t>
  </si>
  <si>
    <t>Extended Warranty HP Battery Cube - 2 Year</t>
  </si>
  <si>
    <t>EXTW-HPBC-1Y</t>
  </si>
  <si>
    <t>Extended Warranty for EVSE High Power Battery Cube Station. Adds 1 year onto standard manufacturer warranty. 3 years total coverage.</t>
  </si>
  <si>
    <t>Extended Warranty HP Battery Cube - 1 Year</t>
  </si>
  <si>
    <t>EXTW-HPD-3Y</t>
  </si>
  <si>
    <t>Extended Warranty for EVSE High Power Dispenser Station. Adds 3 years onto standard manufacturer warranty. 5 years total coverage.</t>
  </si>
  <si>
    <t>Extended Warranty HP Dispenser - 3 Year</t>
  </si>
  <si>
    <t>EXTW-HPD-2Y</t>
  </si>
  <si>
    <t>Extended Warranty for EVSE High Power Dispenser Station. Adds 2 years onto standard manufacturer warranty. 4 years total coverage.</t>
  </si>
  <si>
    <t>Extended Warranty HP Dispenser - 2 Year</t>
  </si>
  <si>
    <t>EXTW-HPD-1Y</t>
  </si>
  <si>
    <t>Extended Warranty for EVSE High Power Dispenser Station. Adds 1 year onto standard manufacturer warranty. 3 years total coverage.</t>
  </si>
  <si>
    <t>Extended Warranty HP Dispenser - 1 Year</t>
  </si>
  <si>
    <t>EXTW-HPC-3Y</t>
  </si>
  <si>
    <t>Extended Warranty for EVSE High Power Cabinet Station. Adds 3 years onto standard manufacturer warranty. 5 years total coverage.</t>
  </si>
  <si>
    <t>Extended Warranty HP Cabinet - 3 Year</t>
  </si>
  <si>
    <t>EXTW-HPC-2Y</t>
  </si>
  <si>
    <t>Extended Warranty for EVSE High Power Cabinet Station. Adds 2 years onto standard manufacturer warranty. 4 years total coverage.</t>
  </si>
  <si>
    <t>Extended Warranty HP Cabinet - 2 Year</t>
  </si>
  <si>
    <t>EXTW-HPC-1Y</t>
  </si>
  <si>
    <t>Extended Warranty for EVSE High Power Cabinet Station. Adds 1 year onto standard manufacturer warranty. 3 years total coverage.</t>
  </si>
  <si>
    <t>Extended Warranty HP Cabinet - 1 Year</t>
  </si>
  <si>
    <t>EXTW-DCAIOH-3Y</t>
  </si>
  <si>
    <t>Extended Warranty for EVSE DC Fast Charging All-in-One High Station (ICE-180/Terra 184). Adds 3 years onto standard manufacturer warranty. 5 years total coverage.</t>
  </si>
  <si>
    <t>Extended Warranty DCFC AiO High - 3 Year</t>
  </si>
  <si>
    <t>EXTW-DCAIOH-2Y</t>
  </si>
  <si>
    <t>Extended Warranty for EVSE DC Fast Charging All-in-One High Station (ICE-180/Terra 184). Adds 2 years onto standard manufacturer warranty. 4 years total coverage.</t>
  </si>
  <si>
    <t>Extended Warranty DCFC AiO High - 2 Year</t>
  </si>
  <si>
    <t>EXTW-DCAIOH-1Y</t>
  </si>
  <si>
    <t>Extended Warranty for EVSE DC Fast Charging All-in-One High Station (ICE-180/Terra 184). Adds 1 year onto standard manufacturer warranty. 3 years total coverage.</t>
  </si>
  <si>
    <t>Extended Warranty DCFC AiO High - 1 Year</t>
  </si>
  <si>
    <t>EXTW-DCAIOM-3Y</t>
  </si>
  <si>
    <t>Extended Warranty for EVSE DC Fast Charging All-in-One Medium Station (ICE-120/Terra 124). Adds 3 years onto standard manufacturer warranty. 5 years total coverage.</t>
  </si>
  <si>
    <t>Extended Warranty DCFC AiO Medium - 3 Year</t>
  </si>
  <si>
    <t>EXTW-DCAIOM-2Y</t>
  </si>
  <si>
    <t>Extended Warranty for EVSE DC Fast Charging All-in-One Medium Station (ICE-120/Terra 124). Adds 2 years onto standard manufacturer warranty. 4 years total coverage.</t>
  </si>
  <si>
    <t>Extended Warranty DCFC AiO Medium - 2 Year</t>
  </si>
  <si>
    <t>EXTW-DCAIOM-1Y</t>
  </si>
  <si>
    <t>Extended Warranty for EVSE DC Fast Charging All-in-One Medium Station (ICE-120/Terra 124). Adds 1 year onto standard manufacturer warranty. 3 years total coverage.</t>
  </si>
  <si>
    <t>Extended Warranty DCFC AiO Medium - 1 Year</t>
  </si>
  <si>
    <t>EXTW-DCAIOL-3Y</t>
  </si>
  <si>
    <t>Extended Warranty for EVSE DC Fast Charging All-in-One Low Station (ICE-60/Terra 54). Adds 3 years onto standard manufacturer warranty. 5 years total coverage.</t>
  </si>
  <si>
    <t>Extended Warranty DCFC AiO Low - 3 Year</t>
  </si>
  <si>
    <t>EXTW-DCAIOL-2Y</t>
  </si>
  <si>
    <t>Extended Warranty for EVSE DC Fast Charging All-in-One Low Station (ICE-60/Terra 54). Adds 2 years onto standard manufacturer warranty. 4 years total coverage.</t>
  </si>
  <si>
    <t>Extended Warranty DCFC AiO Low - 2 Year</t>
  </si>
  <si>
    <t>EXTW-DCAIOL-1Y</t>
  </si>
  <si>
    <t>Extended Warranty for EVSE DC Fast Charging All-in-One Low Station (ICE-60/Terra 54). Adds 1 year onto standard manufacturer warranty. 3 years total coverage.</t>
  </si>
  <si>
    <t>Extended Warranty DCFC AiO Low - 1 Year</t>
  </si>
  <si>
    <t>EXTW-DCWB-3Y</t>
  </si>
  <si>
    <t>Extended Warranty for EVSE DC Wallbox Charging Station (ICE-30/Terra DCWB). Adds 3 years onto standard manufacturer warranty. 5 years total coverage.</t>
  </si>
  <si>
    <t>Extended Warranty DCWB - 3 Year</t>
  </si>
  <si>
    <t>EXTW-DCWB-2Y</t>
  </si>
  <si>
    <t>Extended Warranty for EVSE DC Wallbox Charging Station (ICE-30/Terra DCWB). Adds 2 years onto standard manufacturer warranty. 4 years total coverage.</t>
  </si>
  <si>
    <t>Extended Warranty DCWB - 2 Year</t>
  </si>
  <si>
    <t>EXTW-DCWB-1Y</t>
  </si>
  <si>
    <t>Extended Warranty for EVSE DC Wallbox Charging Station (ICE-30/Terra DCWB). Adds 1 year onto standard manufacturer warranty. 3 years total coverage.</t>
  </si>
  <si>
    <t>Extended Warranty DCWB - 1 Year</t>
  </si>
  <si>
    <t>EXTW-ACL2-3Y</t>
  </si>
  <si>
    <t>Extended Warranty for EVSE AC Level 2 Charging Station. Adds 3 years onto standard manufacturer warranty. 5 years total coverage.</t>
  </si>
  <si>
    <t>Extended Warranty ACL2 - 3 Year</t>
  </si>
  <si>
    <t>EXTW-ACL2-2Y</t>
  </si>
  <si>
    <t>Extended Warranty for EVSE AC Level 2 Charging Station. Adds 2 years onto standard manufacturer warranty. 4 years total coverage.</t>
  </si>
  <si>
    <t>Extended Warranty ACL2 - 2 Year</t>
  </si>
  <si>
    <t>EXTW-ACL2-1Y</t>
  </si>
  <si>
    <t>Extended Warranty for EVSE AC Level 2 Charging Station. Adds 1 year onto standard manufacturer warranty. 3 years total coverage.</t>
  </si>
  <si>
    <t>Extended Warranty ACL2 - 1 Year</t>
  </si>
  <si>
    <t>PDCS-30-480-C1C1-WC1R</t>
  </si>
  <si>
    <t>30kW DCFC (ICE-30-CC) on metal skid with Propane Gas-Generator Combo Mobile Solution</t>
  </si>
  <si>
    <t>ICE-Breaker with ICE-30 CCS1 / CCS1</t>
  </si>
  <si>
    <t>ADCC-150-480-C1-DB3-CR</t>
  </si>
  <si>
    <t>ABB E-mobility Inc.</t>
  </si>
  <si>
    <t>Power Cabinet 150kW max. output, 150 - 850Vdc out, blank, Single CCS1, Modem, 3x depot box</t>
  </si>
  <si>
    <t>Terra HVC 150 Power Cabinet, 3 Depot Boxes, CCS1</t>
  </si>
  <si>
    <t>ADCC-150-480-C1-DB2-CR</t>
  </si>
  <si>
    <t>Power Cabinet 150kW max. output, 150 - 850Vdc out, blank, Single CCS1, Modem, 2x depot box</t>
  </si>
  <si>
    <t>Terra HVC 150 Power Cabinet, 2 Depot Boxes, CCS1</t>
  </si>
  <si>
    <t>ADCC-150-480-C1-DB1-CR</t>
  </si>
  <si>
    <t>Power Cabinet 150kW max. output, 150 - 850Vdc out, blank, Single CCS1, Modem, 1x depot box</t>
  </si>
  <si>
    <t>Terra HVC 150 Power Cabinet, 1 Depot Box, CCS1</t>
  </si>
  <si>
    <t>ADCD-500-200-C1C2-CR</t>
  </si>
  <si>
    <t>Dispenser for Split EV Charging System, CCS1 (500A) liquid cooled &amp; CCS2 (500A), Cellular, RFID</t>
  </si>
  <si>
    <t>Terra HP Charge Post CCS1 (500A) / CCS2 (500A)</t>
  </si>
  <si>
    <t>ADCD-500-200-C1CH-CR</t>
  </si>
  <si>
    <t>Dispenser for Split EV Charging System, CCS1 (500A) liquid cooled &amp; CHAdeMO (200A), Cellular, RFID</t>
  </si>
  <si>
    <t>Terra HP Charge Post CCS1 (500A) / CHAdeMO (200A)</t>
  </si>
  <si>
    <t>ADCD-500-C1-CR</t>
  </si>
  <si>
    <t>Dispenser for Split EV Charging System, CCS1 (500A) liquid cooled, Cellular, RFID</t>
  </si>
  <si>
    <t>Terra HP Charge Post CCS1 (500A)</t>
  </si>
  <si>
    <t>ADCC-175D-480-1</t>
  </si>
  <si>
    <t>Terra HP Power Cabinet with Dynamic DC power sharing, 175 kWp and 375A output,  480 VAC 60 Hz input. cTUVus certified. 2 year warranty is included.</t>
  </si>
  <si>
    <t>Terra HP Cabinet 175 Dynamic</t>
  </si>
  <si>
    <t>ADCC-175-480-1</t>
  </si>
  <si>
    <t>Terra HP Power Cabinet, 175 kW and 375 A output,  480 VAC 60 Hz input. cTUVus certified. 2 year warranty is included</t>
  </si>
  <si>
    <t>Terra HP Cabinet 175 Static</t>
  </si>
  <si>
    <t>ADC-180HC-480-C1CH-AC1R</t>
  </si>
  <si>
    <t>DC Fastcharger, 180kW max. output, 150 - 920Vdc out, 480Vac 3p Input, CCS1 (400A) / CHAdeMO, Modem, All-in-One, RFID</t>
  </si>
  <si>
    <t>Terra 184HC CCS1 / CHAdeMO</t>
  </si>
  <si>
    <t>ADC-180HC-480-C1C1-AC1C</t>
  </si>
  <si>
    <t>DC Fastcharger, 180kW max. output, 150 - 920Vdc out, 480Vac 3p Input, Dual CCS1 (400A), All-in-One, Cellular, RFID, Credit Card Reader</t>
  </si>
  <si>
    <t>Terra 184HC CCS1 / CCS1, CCR</t>
  </si>
  <si>
    <t>ADC-180HC-480-C1C1-AC1R</t>
  </si>
  <si>
    <t>DC Fastcharger, 180kW max. output, 150 - 920Vdc out, 480Vac 3p Input, Dual CCS1 (400A), All-in-One, Cellular, RFID</t>
  </si>
  <si>
    <t>Terra 184HC CCS1 / CCS1</t>
  </si>
  <si>
    <t>ADC-180-480-C1CH-AC1C</t>
  </si>
  <si>
    <t>DC Fastcharger, 180kW max. output, 150 - 920Vdc out, 480Vac 3p Input, CCS1 / CHAdeMO cables, All-in-One, Cellular, RFID, Credit Card Reader</t>
  </si>
  <si>
    <t>Terra 184 CCS1 / CHAdeMO, CCR</t>
  </si>
  <si>
    <t>ADC-180-480-C1CH-AC1R</t>
  </si>
  <si>
    <t>DC Fastcharger, 180kW max. output, 150 - 920Vdc out, 480Vac 3p Input, CCS1 / CHAdeMO cables, All-in-One, Cellular, RFID</t>
  </si>
  <si>
    <t>Terra 184 CCS1 / CHAdeMO</t>
  </si>
  <si>
    <t>ADC-180-480-NS-AC1R</t>
  </si>
  <si>
    <t>DC Fastcharger, 180kW max. output, 150 - 920Vdc out, 480Vac 3p Input, NACS, All-in-One, Cellular, RFID</t>
  </si>
  <si>
    <t>Terra 184 NACS</t>
  </si>
  <si>
    <t>ADC-180-480-C1C1-AC1C</t>
  </si>
  <si>
    <t>DC Fastcharger, 180kW max. output, 150 - 920Vdc out, 480Vac 3p Input, Dual CCS1, All-in-One, Cellular, RFID, Credit Card Reader</t>
  </si>
  <si>
    <t>Terra 184 CCS1 / CCS1, CCR</t>
  </si>
  <si>
    <t>ADC-180-480-C1C1-AC1R</t>
  </si>
  <si>
    <t>DC Fastcharger, 180kW max. output, 150 - 920Vdc out, 480Vac 3p Input, Dual CCS1, All-in-One, Cellular, RFID</t>
  </si>
  <si>
    <t>Terra 184 CCS1 / CCS1</t>
  </si>
  <si>
    <t>ADC-180-480-C1-AC1R</t>
  </si>
  <si>
    <t>DC Fastcharger, 180kW max. output, 150 - 920Vdc out, 480Vac 3p Input, Single CCS1, All-in-One, Cellular, RFID</t>
  </si>
  <si>
    <t>Terra 184 CCS1</t>
  </si>
  <si>
    <t>ADC-120HC-480-C1CH-AC1R</t>
  </si>
  <si>
    <t>DC Fastcharger, 120kW max. output, 150 - 920Vdc out, 480Vac 3p Input, CCS1 (400A) / CHAdeMO, Modem, All-in-One, RFID</t>
  </si>
  <si>
    <t>Terra 124HC CCS1 / CHAdeMO</t>
  </si>
  <si>
    <t>ADC-120HC-480-C1C1-AC1C</t>
  </si>
  <si>
    <t>DC Fastcharger, 120kW max. output, 150 - 920Vdc, 480Vac 3p Input, Dual CCS1 400A, All-in-One, Cellular, RFID, Credit Card Reader</t>
  </si>
  <si>
    <t>Terra 124HC CCS1 / CCS1, CCR</t>
  </si>
  <si>
    <t>ADC-120HC-480-C1C1-AC1R</t>
  </si>
  <si>
    <t>DC Fastcharger, 120kW max. output, 150 - 920Vdc, 480Vac 3p Input, Dual CCS1 400A, All-in-One, Cellular, RFID</t>
  </si>
  <si>
    <t>Terra 124HC CCS1 / CCS1</t>
  </si>
  <si>
    <t>ADC-120-480-C1CH-AC1C</t>
  </si>
  <si>
    <t>DC Fastcharger, 120kW max. output, 150 - 920Vdc out, 480Vac 3p Input, CCS1 / CHAdeMO, Modem, All-in-One, RFID, Credit Card Reader</t>
  </si>
  <si>
    <t>Terra 124 CCS1 / CHAdeMO, CCR</t>
  </si>
  <si>
    <t>ADC-120-480-C1CH-AC1R</t>
  </si>
  <si>
    <t>DC Fastcharger, 120kW max. output, 150 - 920Vdc out, 480Vac 3p Input, CCS1 / CHAdeMO, Modem, All-in-One, RFID</t>
  </si>
  <si>
    <t>Terra 124 CCS1 / CHAdeMO</t>
  </si>
  <si>
    <t>ADC-120-480-C1C1-AC1C</t>
  </si>
  <si>
    <t>DC Fastcharger, 120kW max. output, 150 - 920Vdc out, 480Vac 3p Input, CCS1 / CHAdeMO, All-in-One, Cellular, RFID, Credit Card Reader</t>
  </si>
  <si>
    <t>Terra 124 CCS1 / CCS1, CCR</t>
  </si>
  <si>
    <t>ADC-120-480-C1C1-AC1R</t>
  </si>
  <si>
    <t>DC Fastcharger, 120kW max. output, 150 - 920Vdc, 480Vac 3p Input, Dual CCS1, All-in-One, Cellular, RFID</t>
  </si>
  <si>
    <t>Terra 124 CCS1 / CCS1</t>
  </si>
  <si>
    <t>ADC-50LV-480-C1CH-AC1RC</t>
  </si>
  <si>
    <t>DC Fastcharger, 50kW max. output, 200 - 500Vdc out, 480Vac 3p Input, CCS1 / CHAdeMO, All-in-One, Cellular, RFID, Credit Card Reader</t>
  </si>
  <si>
    <t>Terra 54LV CCS1 / CHAdeMO, CCR</t>
  </si>
  <si>
    <t>ADC-50HV-480-C1CH-AC1R</t>
  </si>
  <si>
    <t>DC Fastcharger, 50kW max. output, 200 - 900Vdc out, 480Vac 3p Input, CCS1 / CHAdeMO, All-in-One, Cellular, RFID</t>
  </si>
  <si>
    <t>Terra 54HV CCS1 / CHAdeMO</t>
  </si>
  <si>
    <t>ADC-50HV-480-C1-AC1RC</t>
  </si>
  <si>
    <t>DC Fastcharger, 50kW max. output, 200 - 900Vdc out, 480Vac 3p Input, CCS1,  All-in-One, Cellular, RFID, Credit Card Reader</t>
  </si>
  <si>
    <t>Terra 54HV CCS1, CCR</t>
  </si>
  <si>
    <t>ADC-50HV-480-C1-AC1R</t>
  </si>
  <si>
    <t>DC Fastcharger, 50kW max. output, 200 - 900Vdc out, 480Vac 3p Input, single CCS1, All-in-One, Cellular, RFID</t>
  </si>
  <si>
    <t>Terra 54HV CCS1</t>
  </si>
  <si>
    <t>ADC-24-480-C1LCHL-WC1R</t>
  </si>
  <si>
    <t>DC Wallbox, 24kW max. output, 150 - 920Vdc out, 480Vac 3p Input, CCS1 (23ft) / CHAdeMO (23ft), Cellular, RFID</t>
  </si>
  <si>
    <t>Terra 24 CCS1 Long / CHAdeMO Long, Three Phase</t>
  </si>
  <si>
    <t>ADC-24-480-C1L-WC1R</t>
  </si>
  <si>
    <t>DC Wallbox, 24kW max. output, 150 - 920Vdc out, 480Vac 3p Input, Single CCS1 (23ft), Cellular, RFID</t>
  </si>
  <si>
    <t>Terra 24 CCS1 Long, Three Phase</t>
  </si>
  <si>
    <t>ADC-22-240-C1LCHL-WC1R</t>
  </si>
  <si>
    <t>DC Wallbox, 22.5kW max. output, 150 - 920Vdc out, 208-240Vac 1p Input, CCS1 (23ft) /  CHAdeMO (23ft), Cellular, RFID</t>
  </si>
  <si>
    <t>Terra 22 CCS1 Long / CHAdeMO Long, Single Phase</t>
  </si>
  <si>
    <t>ADC-22-240-C1L-WC1C</t>
  </si>
  <si>
    <t>DC Wallbox, 22.5kW max. output, 150 - 920Vdc out, 208-240Vac 1p Input, Single CCS1 (23ft), Cellular, RFID, Credit Card Reader</t>
  </si>
  <si>
    <t>Terra 22 CCS1 Long, Single Phase, CCR</t>
  </si>
  <si>
    <t>ADC-22-240-C1L-WC1R</t>
  </si>
  <si>
    <t>DC Wallbox, 22.5kW max. output, 150 - 920Vdc out, 208-240Vac 1p Input, Single CCS1 (23ft), Cellular, RFID</t>
  </si>
  <si>
    <t>Terra 22 CCS1 Long, Single Phase</t>
  </si>
  <si>
    <t>AL2-80-240-T1-WCSR</t>
  </si>
  <si>
    <t>AC Level 2 Wallbox, 19.2kW max. output, 240Vac out, 240Vac 1p input, Single SAE J1772, Cellular, RFID, Screen (CTEP Ready), Model # 6AGC081291, Terra AC W19-P8-RD-MCD-0, ENERGY STAR ID 2391536</t>
  </si>
  <si>
    <t>Terra 80 AC with Display</t>
  </si>
  <si>
    <t>AL2-80-240-T1-WC1R</t>
  </si>
  <si>
    <t>AC Level 2 Wallbox, 19.2kW max. output, 240Vac out, 240Vac 1p input, Single SAE J1772, Cellular, RFID, Model # 6AGC105904, Terra AC W19-P8-R-D-0, ENERGY STAR ID 2391534</t>
  </si>
  <si>
    <t>Terra 80 AC</t>
  </si>
  <si>
    <t>AL2-48-240-T1-WCSR</t>
  </si>
  <si>
    <t>AC Level 2 Wallbox, 11.5kW max. output, 240Vac out, 240Vac 1p input, Single SAE J1772, Cellular, RFID, Screen (CTEP Ready)</t>
  </si>
  <si>
    <t>Terra 48 AC with Display</t>
  </si>
  <si>
    <t>AL2-48-240-T1-WC1R</t>
  </si>
  <si>
    <t>AC Level 2 Wallbox, 11.5kW max. output, 240Vac out, 240Vac 1p input, Single SAE J1772, Cellular, RFID</t>
  </si>
  <si>
    <t>Terra 48 AC</t>
  </si>
  <si>
    <t>AL2-40-240-T1-WCSR</t>
  </si>
  <si>
    <t>AC Level 2 Wallbox, 9.6kW max. output, 240Vac out, 240Vac 1p input, Single SAE J1772, Cellular, RFID, Screen (CTEP Ready)</t>
  </si>
  <si>
    <t>Terra 40 AC with Display</t>
  </si>
  <si>
    <t>AL2-40-240-T1-WC1R</t>
  </si>
  <si>
    <t>AC Level 2 Wallbox, 9.6kW max. output, 240Vac out, 240Vac 1p input, Single SAE J1772, Cellular, RFID</t>
  </si>
  <si>
    <t>Terra 40 AC</t>
  </si>
  <si>
    <t>AL2-32-240-T1-WCSR</t>
  </si>
  <si>
    <t>AC Level 2 Wallbox, 7.6kW max. output, 240Vac out, 240Vac 1p input, Single SAE J1772, Cellular, RFID, Screen (CTEP Ready)</t>
  </si>
  <si>
    <t>Terra 32 AC with Display</t>
  </si>
  <si>
    <t>AL2-32-240-T1-WC1R</t>
  </si>
  <si>
    <t>AC Level 2 Wallbox, 7.6kW max. output, 240Vac out, 240Vac 1p input, Single SAE J1772, Cellular, RFID</t>
  </si>
  <si>
    <t>Terra 32 AC</t>
  </si>
  <si>
    <t>IDC-66-480-C1C1-AC2R</t>
  </si>
  <si>
    <r>
      <t>(</t>
    </r>
    <r>
      <rPr>
        <sz val="11"/>
        <color rgb="FFFF0000"/>
        <rFont val="Calibri"/>
        <family val="2"/>
      </rPr>
      <t>Available Q2 of 2024</t>
    </r>
    <r>
      <rPr>
        <sz val="11"/>
        <color rgb="FF000000"/>
        <rFont val="Calibri"/>
        <family val="2"/>
      </rPr>
      <t>) DC Fastcharger, Bi-Directional 66kW max. output, 150 - 1000Vdc out, 480V 3p Input, Dual CCS1, All-in-One, Cellular, RFID</t>
    </r>
  </si>
  <si>
    <t>ICE-66 V2X CCS1 / CCS1</t>
  </si>
  <si>
    <t>IDC-44-480-C1C1-WC2R</t>
  </si>
  <si>
    <r>
      <t>(</t>
    </r>
    <r>
      <rPr>
        <sz val="11"/>
        <color rgb="FFFF0000"/>
        <rFont val="Calibri"/>
        <family val="2"/>
      </rPr>
      <t>Available Q2 of 2024</t>
    </r>
    <r>
      <rPr>
        <sz val="11"/>
        <color rgb="FF000000"/>
        <rFont val="Calibri"/>
        <family val="2"/>
      </rPr>
      <t>) DC Wallbox, Bi-Directional 44kW max. output, 150 - 1000Vdc out, 480V 3p Input, Dual CCS1, Wallmount, Cellular, RFID</t>
    </r>
  </si>
  <si>
    <t>ICE-44 V2X CCS1 / CCS1</t>
  </si>
  <si>
    <t>IDC-30-480-C1CH-WC2R</t>
  </si>
  <si>
    <t>DC Wallbox, V2X, 30kW max. output, 150 - 750Vdc out, 480V 3p Input, CCS1 &amp; CHAdeMO, Wallmount, Cellular, RFID</t>
  </si>
  <si>
    <t>ICE-30 V2X CCS1 / CHAdeMO</t>
  </si>
  <si>
    <t>IDC-22-480-C1-WC2R</t>
  </si>
  <si>
    <r>
      <t>(</t>
    </r>
    <r>
      <rPr>
        <sz val="11"/>
        <color rgb="FFFF0000"/>
        <rFont val="Calibri"/>
        <family val="2"/>
      </rPr>
      <t>Available Q2 of 2024</t>
    </r>
    <r>
      <rPr>
        <sz val="11"/>
        <rFont val="Calibri"/>
        <family val="2"/>
      </rPr>
      <t>) DC Wallbox, Bi-Directional 22kW max. output, 150 - 1000Vdc out, 480V 3p Input, CCS1, Wallmount, Cellular, RFID</t>
    </r>
  </si>
  <si>
    <t>ICE-22 V2X CCS1</t>
  </si>
  <si>
    <t>IDC-7-240-C1-WC2R</t>
  </si>
  <si>
    <r>
      <t>(</t>
    </r>
    <r>
      <rPr>
        <sz val="11"/>
        <color rgb="FFFF0000"/>
        <rFont val="Calibri"/>
        <family val="2"/>
      </rPr>
      <t>Available Q2 of 2024</t>
    </r>
    <r>
      <rPr>
        <sz val="11"/>
        <color rgb="FF000000"/>
        <rFont val="Calibri"/>
        <family val="2"/>
      </rPr>
      <t>) DC Wallbox, Bi-Directional 7kW max. output, 150 - 750Vdc out, 240V 1p Input, CCS1, Cellular, &amp; RFID</t>
    </r>
  </si>
  <si>
    <t>ICE-7 V2X CCS1</t>
  </si>
  <si>
    <t>IDCC-240-480-200-1</t>
  </si>
  <si>
    <r>
      <t>(</t>
    </r>
    <r>
      <rPr>
        <sz val="11"/>
        <color rgb="FFFF0000"/>
        <rFont val="Calibri"/>
        <family val="2"/>
      </rPr>
      <t>Available Q2 of 2024</t>
    </r>
    <r>
      <rPr>
        <sz val="11"/>
        <color rgb="FF000000"/>
        <rFont val="Calibri"/>
        <family val="2"/>
      </rPr>
      <t>) Battery Cabinet and Power Cabinet for Split EV Charging System, 240kW output, 150 - 1000Vdc out, 200kWh Battery Capacity, up to 4 Dispensers, Dynamic Load Sharing Between Dispensers</t>
    </r>
  </si>
  <si>
    <t>ICE-Cube 240kW / 200kWh Battery Capacity</t>
  </si>
  <si>
    <t>IDCD-500-200-GBC2-CR</t>
  </si>
  <si>
    <t>Dispenser for Split EV Charging System, GBT (500A) liquid cooled &amp; CCS2 (200A), Cellular, RFID</t>
  </si>
  <si>
    <t>ICE Dispenser GBT (500A) / CCS2 (200A)</t>
  </si>
  <si>
    <t>IDCD-500-GB-CR</t>
  </si>
  <si>
    <t>Dispenser for Split EV Charging System, GBT (500A) liquid cooled, Cellular, RFID</t>
  </si>
  <si>
    <t>ICE Dispenser GBT (500A)</t>
  </si>
  <si>
    <t>IDCD-200-250-C1GB-CR</t>
  </si>
  <si>
    <t>Dispenser for Split EV Charging System, CCS1 (200A) liquid cooled / GBT (250A), Cellular, RFID</t>
  </si>
  <si>
    <t>ICE Dispenser CCS1 (200A) / GBT (250A)</t>
  </si>
  <si>
    <t>IDCD-200-125-C1CH-CR</t>
  </si>
  <si>
    <t>Dispenser for Split EV Charging System, CCS1 (200A) / CHAdeMO (125A), Cellular, RFID</t>
  </si>
  <si>
    <t>ICE Dispenser CCS1 (200A) / CHAdeMO (125A)</t>
  </si>
  <si>
    <t>IDCD-500-200-C1C2-CR</t>
  </si>
  <si>
    <t>Dispenser for Split EV Charging System, CCS1 (500A) liquid cooled / CCS2 (200A), Cellular, RFID</t>
  </si>
  <si>
    <t>ICE Dispenser CCS1 (500A) / CCS2 (200A)</t>
  </si>
  <si>
    <t>IDCD-200-200-C1C2-CR</t>
  </si>
  <si>
    <t>Dispenser for Split EV Charging System, CCS1 (200A) / CCS2 (200A), Cellular, RFID</t>
  </si>
  <si>
    <t>ICE Dispenser CCS1 (200A) / CCS2 (200A)</t>
  </si>
  <si>
    <t>IDCD-500-500-C1C1-CC</t>
  </si>
  <si>
    <t>Dispenser for Split EV Charging System, Dual CCS1 (500A) liquid cooled, Cellular, RFID, Credit Card Reader</t>
  </si>
  <si>
    <t>ICE Dispenser CCS1 (500A) / CCS1 (500A), CCR</t>
  </si>
  <si>
    <t>IDCD-500-500-C1C1-CR</t>
  </si>
  <si>
    <t>Dispenser for Split EV Charging System, Dual CCS1 (500A) liquid cooled, Cellular, RFID</t>
  </si>
  <si>
    <t>ICE Dispenser CCS1 (500A) / CCS1 (500A)</t>
  </si>
  <si>
    <t>IDCD-500-200-C1C1-CC</t>
  </si>
  <si>
    <t>Dispenser for Split EV Charging System, CCS1 (500A) liquid cooled / CCS1 (200A), Cellular, RFID, Credit Card Reader</t>
  </si>
  <si>
    <t>ICE Dispenser CCS1 (500A) / CCS1 (200A), CCR</t>
  </si>
  <si>
    <t>IDCD-500-200-C1C1-CR</t>
  </si>
  <si>
    <t>Dispenser for Split EV Charging System, CCS1 (500A) liquid cooled / CCS1 (200A), Cellular, RFID</t>
  </si>
  <si>
    <t>ICE Dispenser CCS1 (500A) / CCS1 (200A)</t>
  </si>
  <si>
    <t>IDCD-300-300-C1C1-CC</t>
  </si>
  <si>
    <t>Dispenser for Split EV Charging System, CCS1 (300A) / CCS1 (300A), Cellular, RFID, Credit Card Reader</t>
  </si>
  <si>
    <t>ICE Dispenser CCS1 (300A) / CCS1 (300A), CCR</t>
  </si>
  <si>
    <t>IDCD-300-300-C1C1-CR</t>
  </si>
  <si>
    <t>Dispenser for Split EV Charging System, CCS1 (300A) / CCS1 (300A), Cellular, RFID</t>
  </si>
  <si>
    <t>ICE Dispenser CCS1 (300A) / CCS1 (300A)</t>
  </si>
  <si>
    <t>IDCD-200-200-C1C1-CC</t>
  </si>
  <si>
    <t>Dispenser for Split EV Charging System,  CCS1 (200A) / CCS1 (200A), Cellular, RFID, Credit Card Reader</t>
  </si>
  <si>
    <t>ICE Dispenser CCS1 (200A) / CCS1 (200A), CCR</t>
  </si>
  <si>
    <t>IDCD-200-200-C1C1-CR</t>
  </si>
  <si>
    <t>Dispenser for Split EV Charging System, CCS1 (200A) / CCS1 (200A), Cellular, RFID</t>
  </si>
  <si>
    <t>ICE Dispenser CCS1 (200A) / CCS1 (200A)</t>
  </si>
  <si>
    <t>IDCD-500-C1-CC</t>
  </si>
  <si>
    <t>Dispenser for Split EV Charging System, CCS1 (500A) liquid cooled, Cellular, RFID, Credit Card Reader</t>
  </si>
  <si>
    <t>ICE Dispenser CCS1 (500A), CCR</t>
  </si>
  <si>
    <t>IDCD-500-C1-CR</t>
  </si>
  <si>
    <t>ICE Dispenser CCS1 (500A)</t>
  </si>
  <si>
    <t>IDCC-480-480-1</t>
  </si>
  <si>
    <t>Power Cabinet for Split EV Charging System, 480kW output, 150 - 1000Vdc out, up to 4 Dispensers, Dynamic Load Sharing Between Dispensers</t>
  </si>
  <si>
    <t>ICE-480 Cabinet</t>
  </si>
  <si>
    <t>IDCC-240-480-1</t>
  </si>
  <si>
    <t>Power Cabinet for Split EV Charging System, 240kW output, 150 - 1000Vdc out, up to 4 Dispensers, Dynamic Load Sharing Between Dispensers</t>
  </si>
  <si>
    <t>ICE-240 Cabinet</t>
  </si>
  <si>
    <t>IDC-180HC-480-C1C1-AC1C</t>
  </si>
  <si>
    <t>DC Fastcharger, 180kW max. output, 150 - 1000Vdc out, 480V 3p Input, Dual CCS1 (300A), All-in-One, Cellular, RFID &amp; Credit Card Reader</t>
  </si>
  <si>
    <t>ICE-180HC CCS1 / CCS1, CCR</t>
  </si>
  <si>
    <t>IDC-180HC-480-C1C1-AC1R</t>
  </si>
  <si>
    <t>DC Fastcharger, 180kW max. output, 150 - 1000Vdc out, 480V 3p Input, Dual CCS1 (300A), All-in-One, Cellular, RFID</t>
  </si>
  <si>
    <t>ICE-180HC CCS1 / CCS1</t>
  </si>
  <si>
    <t>IDC-180-480-C1C2-AC1R</t>
  </si>
  <si>
    <t>DC Fastcharger, 180kW max. output, 150 - 1000Vdc out, 480V 3p Input, CCS1 / CCS2, All-in-One, Cellular, RFID</t>
  </si>
  <si>
    <t>ICE-180 CCS1 / CCS2</t>
  </si>
  <si>
    <t>IDC-180-480-C1CH-AC1C</t>
  </si>
  <si>
    <t>DC Fastcharger, 180kW max. output, 150 - 1000Vdc out, 480V 3p Input, CCS1 / CHAdeMO, All-in-One, Cellular, RFID &amp; Credit Card Reader</t>
  </si>
  <si>
    <t>ICE-180 CCS1 / CHAdeMO, CCR</t>
  </si>
  <si>
    <t>IDC-180-480-C1CH-AC1R-CW</t>
  </si>
  <si>
    <t>DC Fastcharger, 180kW max. output, 150 - 1000Vdc out, 480V 3p Input, CCS1 / CHAdeMO, All-in-One, Cellular, RFID, Cold Weather Package</t>
  </si>
  <si>
    <t>ICE-180 CCS1 / CHAdeMO, Cold Weather</t>
  </si>
  <si>
    <t>IDC-180-480-C1CH-AC1R</t>
  </si>
  <si>
    <t>DC Fastcharger, 180kW max. output, 150 - 1000Vdc out, 480V 3p Input, CCS1 / CHAdeMO, All-in-One, Cellular, RFID</t>
  </si>
  <si>
    <t>ICE-180 CCS1 / CHAdeMO</t>
  </si>
  <si>
    <t>IDC-180-480-C1LC1L-AC1R-CW</t>
  </si>
  <si>
    <t>DC Fastcharger, 180kW max. output, 150 - 1000Vdc out, 480V 3p Input, Dual CCS1 (25ft), All-in-One, Cellular, RFID, Cold Weather Package</t>
  </si>
  <si>
    <t>ICE-180 CCS1 Long / CCS1 Long, Cold Weather</t>
  </si>
  <si>
    <t>IDC-180-480-C1C1-AC1R-CW</t>
  </si>
  <si>
    <t>DC Fastcharger, 180kW max. output, 150 - 1000Vdc out, 480V 3p Input, Dual CCS1, All-in-One, Cellular, RFID, Cold Weather Package</t>
  </si>
  <si>
    <t>ICE-180 CCS1 / CCS1, Cold Weather</t>
  </si>
  <si>
    <t>IDC-180-480-C1C1-AC1C</t>
  </si>
  <si>
    <t>DC Fastcharger, 180kW max. output, 150 - 1000Vdc out, 480V 3p Input, Dual CCS1, All-in-One, Cellular, RFID &amp; Credit Card Reader</t>
  </si>
  <si>
    <t>ICE-180 CCS1 / CCS1, CCR</t>
  </si>
  <si>
    <t>IDC-180-480-C1C1-AC1A</t>
  </si>
  <si>
    <t>DC Fastcharger, 180kW max. output, 150 - 1000Vdc out, 480V 3p Input, Dual CCS1, All-in-One, Cellular, RFID, Mobile Payment Application</t>
  </si>
  <si>
    <t>ICE-180 CCS1 / CCS1, Mobile Payment App</t>
  </si>
  <si>
    <t>IDC-180-480-C1LC1L-AC1R</t>
  </si>
  <si>
    <t>DC Fastcharger, 180kW max. output, 150 - 1000Vdc out, 480V 3p Input, Dual CCS1 (25ft), All-in-One, Cellular, RFID</t>
  </si>
  <si>
    <t>ICE-180 CCS1 Long / CCS1 Long</t>
  </si>
  <si>
    <t>IDC-180-480-C1C1-AC1R</t>
  </si>
  <si>
    <t>DC Fastcharger, 180kW max. output, 150 - 1000Vdc out, 480V 3p Input, Dual CCS1, All-in-One, Cellular, RFID</t>
  </si>
  <si>
    <t>ICE-180 CCS1 / CCS1</t>
  </si>
  <si>
    <t>IDC-120HC-480-C1C1-AC1C</t>
  </si>
  <si>
    <t>DC Fastcharger, 120kW max. output, 150 - 1000Vdc out, 480V 3p Input,  Dual CCS1, All-in-One, Cellular, RFID, Credit Card Reader</t>
  </si>
  <si>
    <t>ICE-120HC CCS1 / CCS1, CCR</t>
  </si>
  <si>
    <t>IDC-120HC-480-C1C1-AC1R</t>
  </si>
  <si>
    <t>DC Fastcharger, 120kW max. output, 150 - 1000Vdc out, 480V 3p Input,  Dual CCS1, All-in-One, Cellular, RFID</t>
  </si>
  <si>
    <t>ICE-120HC CCS1 / CCS1</t>
  </si>
  <si>
    <t>IDC-120-480-C1GB-AC1R</t>
  </si>
  <si>
    <t>DC Fastcharger, 120kW max. output, 150 - 1000Vdc out, 480V 3p Input, CCS1 &amp; GB/T, All-in-One, Cellular, RFID</t>
  </si>
  <si>
    <t>ICE-120 CCS1 / GBT</t>
  </si>
  <si>
    <t>IDC-120-480-C1CH-AC1C</t>
  </si>
  <si>
    <t>DC Fastcharger, 120kW max. output, 150 - 1000Vdc out, 480V 3p Input, CCS1 / CHAdeMO, All-in-One, Cellular, RFID &amp; Credit Card Reader</t>
  </si>
  <si>
    <t>ICE-120 CCS1 / CHAdeMO, CCR</t>
  </si>
  <si>
    <t>IDC-120-480-C1CH-AC1R</t>
  </si>
  <si>
    <t>DC Fastcharger, 120kW max. output, 150 - 1000Vdc out, 480V 3p Input, CCS1 / CHAdeMO, All-in-One, Cellular, RFID</t>
  </si>
  <si>
    <t>ICE-120 CCS1 / CHAdeMO</t>
  </si>
  <si>
    <t>IDC-120-480-C1LC1L-AC1R-CW</t>
  </si>
  <si>
    <t>DC Fastcharger, 120kW max. output, 150 - 1000Vdc out, 480V 3p Input,  Dual CCS1 (25ft), All-in-One, Cellular, RFID, Cold Weather Package</t>
  </si>
  <si>
    <t>ICE-120 CCS1 Long / CCS1 Long, Cold Weather</t>
  </si>
  <si>
    <t>IDC-120-480-C1C1-AC1R-CW</t>
  </si>
  <si>
    <t>DC Fastcharger, 120kW max. output, 150 - 1000Vdc out, 480V 3p Input,  Dual CCS1, All-in-One, Cellular, RFID, Cold Weather Package</t>
  </si>
  <si>
    <t>ICE-120 CCS1 / CCS1, Cold Weather</t>
  </si>
  <si>
    <t>IDC-120-480-C1C1-AC1C</t>
  </si>
  <si>
    <t>DC Fastcharger, 120kW max. output, 150 - 1000Vdc out, 480V 3p Input, Dual CCS1, All-in-One, Cellular, RFID &amp; Credit Card Reader</t>
  </si>
  <si>
    <t>ICE-120 CCS1 / CCS1, CCR</t>
  </si>
  <si>
    <t>IDC-120-480-C1C1-AC1A</t>
  </si>
  <si>
    <t>DC Fastcharger, 120kW max. output, 150 - 1000Vdc out, 480V 3p Input, Dual CCS1, All-in-One, Cellular, RFID, Mobile Payment Application</t>
  </si>
  <si>
    <t>ICE-120 CCS1 / CCS1, Mobile Payment App</t>
  </si>
  <si>
    <t>IDC-120-480-C1LC1L-AC1R</t>
  </si>
  <si>
    <t>DC Fastcharger, 120kW max. output, 150 - 1000Vdc out, 480V 3p Input, Dual CCS1 (25ft), All-in-One, Cellular, RFID</t>
  </si>
  <si>
    <t>ICE-120 CCS1 Long / CCS1 Long</t>
  </si>
  <si>
    <t>IDC-120-480-C1C1-AC1R</t>
  </si>
  <si>
    <t>ICE-120 CCS1 / CCS1</t>
  </si>
  <si>
    <t>IDC-60-480-C1CH-AC1C</t>
  </si>
  <si>
    <t>DC Fastcharger, 60kW max. output, 150 - 1000Vdc out, 480V 3p Input, CCS1 / CHAdeMO, All-in-One, Cellular, RFID &amp; Credit Card Reader</t>
  </si>
  <si>
    <t>ICE-60 CCS1 / CHAdeMO, CCR</t>
  </si>
  <si>
    <t>IDC-60-480-C1CH-AC1R</t>
  </si>
  <si>
    <t>DC Fastcharger, 60kW max. output, 150 - 1000Vdc out, 480V 3p Input, CCS1 / CHAdeMO, All-in-One, Cellular, RFID</t>
  </si>
  <si>
    <t>ICE-60 CCS1 / CHAdeMO</t>
  </si>
  <si>
    <t>IDC-60-480-C1C1-AC1C-CW</t>
  </si>
  <si>
    <t>DC Fastcharger, 60kW max. output, 150 - 1000Vdc out, 480V 3p Input, Dual CCS1, All-in-One, Cellular, RFID, Credit Card Reader &amp; Cold Weather Package</t>
  </si>
  <si>
    <t>ICE-60 CCS1 / CCS1, CCR, Cold Weather</t>
  </si>
  <si>
    <t>IDC-60-480-C1LC1L-AC1R-CW</t>
  </si>
  <si>
    <t>DC Fastcharger, 60kW max. output, 150 - 1000Vdc out, 480V 3p Input, Dual CCS1 (25ft), All-in-One, Cellular, RFID, Cold Weather Package</t>
  </si>
  <si>
    <t>ICE-60 CCS1 Long / CCS1 Long, Cold Weather</t>
  </si>
  <si>
    <t>IDC-60-480-C1C1-AC1R-CW</t>
  </si>
  <si>
    <t>DC Fastcharger, 60kW max. output, 150 - 1000Vdc out, 480V 3p Input, Dual CCS1, All-in-One, Cellular, RFID, Cold Weather Package</t>
  </si>
  <si>
    <t>ICE-60 CCS1 / CCS1, Cold Weather</t>
  </si>
  <si>
    <t>IDC-60-480-C1C1-AC1C</t>
  </si>
  <si>
    <t>DC Fastcharger, 60kW max. output, 150 - 1000Vdc out, 480V 3p Input, Dual CCS1, All-in-One, Cellular, RFID, Credit Card Reader</t>
  </si>
  <si>
    <t>ICE-60 CCS1 / CCS1, CCR</t>
  </si>
  <si>
    <t>IDC-60-480-C1C1-AC1A</t>
  </si>
  <si>
    <t>DC Fastcharger, 60kW max. output, 150 - 1000Vdc out, 480V 3p Input, Dual CCS1, All-in-One, Cellular, RFID, Mobile Payment Application</t>
  </si>
  <si>
    <t>ICE-60 CCS1 / CCS1, Mobile Payment App</t>
  </si>
  <si>
    <t>IDC-60-480-C1LC1L-AC1R</t>
  </si>
  <si>
    <t>DC Fastcharger, 60kW max. output, 150 - 1000Vdc out, 480V 3p Input, Dual CCS1 (25ft), All-in-One, Cellular, RFID</t>
  </si>
  <si>
    <t>ICE-60 CCS1 Long / CCS1 Long</t>
  </si>
  <si>
    <t>IDC-60-480-C1C1L-AC1R</t>
  </si>
  <si>
    <t>DC Fastcharger, 60kW max. output, 150 - 1000Vdc out, 480V 3p Input, CCS1 (16ft) / CCS1 (25ft), All-in-One, Cellular, RFID</t>
  </si>
  <si>
    <t>ICE-60 CCS1 / CCS1 Long</t>
  </si>
  <si>
    <t>IDC-60-480-C1C1-AC1R</t>
  </si>
  <si>
    <t>DC Fastcharger, 60kW max. output, 150 - 1000Vdc out, 480V 3p Input, Dual CCS1, All-in-One, Cellular, RFID</t>
  </si>
  <si>
    <t>ICE-60 CCS1 / CCS1</t>
  </si>
  <si>
    <t>IDC-30-480-C2GB-WC1R</t>
  </si>
  <si>
    <t>DC Wallbox, 30kW max. output, 150 - 1000Vdc out, 480V 3p Input, CCS2 &amp; GB/T , Wallmount, Cellular, RFID</t>
  </si>
  <si>
    <t>ICE-30 CCS2 / GBT</t>
  </si>
  <si>
    <t>IDC-30-480-C1CH-WC1R</t>
  </si>
  <si>
    <t>DC Wallbox, 30kW max. output, 150 - 1000Vdc out, 480V 3p Input, CCS1 / CHAdeMO, Wallmount, Cellular, RFID</t>
  </si>
  <si>
    <t>ICE-30 CCS1 / CHAdeMO</t>
  </si>
  <si>
    <t>IDC-30-480-C1C2-WC1R</t>
  </si>
  <si>
    <t>DC Wallbox, 30kW max. output, 150 - 1000Vdc out, 480V 3p Input, CCS1 / CCS2, Wallmount, Cellular, RFID</t>
  </si>
  <si>
    <t>ICE-30 CCS1 / CCS2</t>
  </si>
  <si>
    <t>IDC-30-480-C1LC1L-WC1R-CW</t>
  </si>
  <si>
    <t>DC Wallbox, 30kW max. output, 150 - 1000Vdc out, 480V 3p Input, Dual CCS1 (25ft), Wallmount, Cellular, RFID, Cold Weather Package</t>
  </si>
  <si>
    <t>ICE-30 CCS1 Long / CCS1 Long, Cold Weather</t>
  </si>
  <si>
    <t>IDC-30-480-C1C1-WC1R-CW</t>
  </si>
  <si>
    <t>DC Wallbox, 30kW max. output, 150 - 1000Vdc out, 480V 3p Input, Dual CCS1 , Wallmount, Cellular, RFID, Cold Weather Package</t>
  </si>
  <si>
    <t>ICE-30 CCS1 / CCS1, Cold Weather</t>
  </si>
  <si>
    <t>IDC-30-480-C1C1-WC1C</t>
  </si>
  <si>
    <t>DC Wallbox, 30kW max. output, 150 - 1000Vdc out, 480V 3p Input, Dual CCS1 , Wallmount, Cellular, RFID, Credit Card Reader</t>
  </si>
  <si>
    <t>ICE-30 CCS1 / CCS1, CCR</t>
  </si>
  <si>
    <t>IDC-30-480-C1C1-WC1A</t>
  </si>
  <si>
    <t>DC Wallbox, 30kW max. output, 150 - 1000Vdc out, 480V 3p Input, Dual CCS1 , Wallmount, Cellular, RFID, Mobile Payment Application</t>
  </si>
  <si>
    <t>ICE-30 CCS1 / CCS1, Mobile Payment App</t>
  </si>
  <si>
    <t>IDC-30-480-C1LC1L-WC1R-BA</t>
  </si>
  <si>
    <t>DC Wallbox, 30kW max. output, 150 - 1000Vdc out, 480V 3p Input, Dual CCS1 (25ft), Wallmount, Cellular, RFID (BAA Compliant)</t>
  </si>
  <si>
    <t>ICE-30 CCS1 Long / CCS1 Long (BAA)</t>
  </si>
  <si>
    <t>IDC-30-480-C1LC1L-WC1R</t>
  </si>
  <si>
    <t>DC Wallbox, 30kW max. output, 150 - 1000Vdc out, 480V 3p Input, Dual CCS1 (25ft), Wallmount, Cellular, RFID</t>
  </si>
  <si>
    <t>ICE-30 CCS1 Long / CCS1 Long</t>
  </si>
  <si>
    <t>IDC-30-480-C1C1L-WC1R-BA</t>
  </si>
  <si>
    <t>DC Wallbox, 30kW max. output, 150 - 1000Vdc out, 480V 3p Input, CCS1 (16ft) / CCS1 (25ft), Wallmount, Cellular, RFID (BAA Compliant)</t>
  </si>
  <si>
    <t>ICE-30 CCS1 / CCS1 Long (BAA)</t>
  </si>
  <si>
    <t>IDC-30-480-C1C1L-WC1R</t>
  </si>
  <si>
    <t>DC Wallbox, 30kW max. output, 150 - 1000Vdc out, 480V 3p Input, CCS1 (16ft) / CCS1 (25ft), Wallmount, Cellular, RFID</t>
  </si>
  <si>
    <t>ICE-30 CCS1 / CCS1 Long</t>
  </si>
  <si>
    <t>IDC-30-480-C1C1-WC1R-BA</t>
  </si>
  <si>
    <t>DC Wallbox, 30kW max. output, 150 - 1000Vdc out, 480V 3p Input, Dual CCS1, Wallmount, Cellular, RFID (BAA Compliant)</t>
  </si>
  <si>
    <t>ICE-30 CCS1 / CCS1 (BAA)</t>
  </si>
  <si>
    <t>IDC-30-480-C1C1-WC1R</t>
  </si>
  <si>
    <t>DC Wallbox, 30kW max. output, 150 - 1000Vdc out, 480V 3p Input, Dual CCS1, Wallmount, Cellular, RFID</t>
  </si>
  <si>
    <t>ICE-30 CCS1 / CCS1</t>
  </si>
  <si>
    <t>IDC-30-480-C1-WC1A</t>
  </si>
  <si>
    <t>DC Wallbox, 30kW max. output, 150 - 1000Vdc out, 480V 3p Input, CCS1 , Wallmount, Cellular, RFID, Mobile Payment Application</t>
  </si>
  <si>
    <t>ICE-30 CCS1, Mobile Payment App</t>
  </si>
  <si>
    <t>IDC-30-480-C1L-WC1R-BA</t>
  </si>
  <si>
    <t>DC Wallbox, 30kW max. output, 150 - 1000Vdc out, 480V 3p Input, CCS1 (25ft) , Wallmount, Cellular, RFID (BAA Compliant)</t>
  </si>
  <si>
    <t>ICE-30 CCS1 Long (BAA)</t>
  </si>
  <si>
    <t>IDC-30-480-C1L-WC1R</t>
  </si>
  <si>
    <t>DC Wallbox, 30kW max. output, 150 - 1000Vdc out, 480V 3p Input, CCS1 (25ft) , Wallmount, Cellular, RFID</t>
  </si>
  <si>
    <t>ICE-30 CCS1 Long</t>
  </si>
  <si>
    <t>IDC-30-480-C1-WC1R-BA</t>
  </si>
  <si>
    <t>DC Wallbox, 30kW max. output, 150 - 1000Vdc out, 480V 3p Input, CCS1 , Wallmount, Cellular, RFID (BAA Compliant)</t>
  </si>
  <si>
    <t>ICE-30 CCS1 (BAA)</t>
  </si>
  <si>
    <t>IDC-30-480-C1-WC1R</t>
  </si>
  <si>
    <t>DC Wallbox, 30kW max. output, 150 - 1000Vdc out, 480V 3p Input, CCS1 , Wallmount, Cellular, RFID</t>
  </si>
  <si>
    <t>ICE-30 CCS1</t>
  </si>
  <si>
    <t>ZAC-80-240-T1T1-WC1C-BA</t>
  </si>
  <si>
    <r>
      <t>(</t>
    </r>
    <r>
      <rPr>
        <sz val="11"/>
        <color rgb="FFFF0000"/>
        <rFont val="Calibri"/>
        <family val="2"/>
      </rPr>
      <t>Available December 2023</t>
    </r>
    <r>
      <rPr>
        <sz val="11"/>
        <color rgb="FF000000"/>
        <rFont val="Calibri"/>
        <family val="2"/>
      </rPr>
      <t>) AC Level 2 Wallbox, 19.2kW max. output, 240Vac out, 240Vac 1p input, Dual SAE J1772, Cellular, RFID, Credit Card Reader (BAA Compliant)</t>
    </r>
  </si>
  <si>
    <t>ICE Dual 80AC ACL2, CCR (BAA)</t>
  </si>
  <si>
    <t>ZAC-80-240-T1T1-WC1C</t>
  </si>
  <si>
    <r>
      <t>(</t>
    </r>
    <r>
      <rPr>
        <sz val="11"/>
        <color rgb="FFFF0000"/>
        <rFont val="Calibri"/>
        <family val="2"/>
      </rPr>
      <t>Available December 2023</t>
    </r>
    <r>
      <rPr>
        <sz val="11"/>
        <color rgb="FF000000"/>
        <rFont val="Calibri"/>
        <family val="2"/>
      </rPr>
      <t>) AC Level 2 Wallbox, 19.2kW max. output, 240Vac out, 240Vac 1p input, Dual SAE J1772, Cellular, RFID, Credit Card Reader</t>
    </r>
  </si>
  <si>
    <t>ICE Dual 80AC ACL2, CCR</t>
  </si>
  <si>
    <t>ZAC-80-240-T1T1-WC1R-BA</t>
  </si>
  <si>
    <r>
      <t>(</t>
    </r>
    <r>
      <rPr>
        <sz val="11"/>
        <color rgb="FFFF0000"/>
        <rFont val="Calibri"/>
        <family val="2"/>
      </rPr>
      <t>Available December 2023</t>
    </r>
    <r>
      <rPr>
        <sz val="11"/>
        <color rgb="FF000000"/>
        <rFont val="Calibri"/>
        <family val="2"/>
      </rPr>
      <t>) AC Level 2 Wallbox, 19.2kW max. output, 240Vac out, 240Vac 1p input, Dual SAE J1772, Cellular, RFID (BAA Compliant)</t>
    </r>
  </si>
  <si>
    <t>ICE Dual 80AC ACL2 (BAA)</t>
  </si>
  <si>
    <t>ZAC-80-240-T1T1-WC1R</t>
  </si>
  <si>
    <r>
      <t>(</t>
    </r>
    <r>
      <rPr>
        <sz val="11"/>
        <color rgb="FFFF0000"/>
        <rFont val="Calibri"/>
        <family val="2"/>
      </rPr>
      <t>Available December 2023</t>
    </r>
    <r>
      <rPr>
        <sz val="11"/>
        <color rgb="FF000000"/>
        <rFont val="Calibri"/>
        <family val="2"/>
      </rPr>
      <t>) AC Level 2 Wallbox, 19.2kW max. output, 240Vac out, 240Vac 1p input, Dual SAE J1772, Cellular, RFID</t>
    </r>
  </si>
  <si>
    <t>ICE Dual 80AC ACL2</t>
  </si>
  <si>
    <t>LAC-80-240-T1-WC1R</t>
  </si>
  <si>
    <t>AC Level 2 Wallbox, 19.2kW max. output, 240Vac out, 240Vac 1p input, Single SAE J1772, Cellular, RFID</t>
  </si>
  <si>
    <t>ICE-80AC ACL2 Charger</t>
  </si>
  <si>
    <t>LAC-40-240-T1-WC1R</t>
  </si>
  <si>
    <t>ICE-40AC ACL2 Charger</t>
  </si>
  <si>
    <t>LAC-32-240-T1-WC1R</t>
  </si>
  <si>
    <t>ICE-32AC ACL2 Charger</t>
  </si>
  <si>
    <t>Discount off Catalog Price</t>
  </si>
  <si>
    <t>New Prices</t>
  </si>
  <si>
    <t>New MSRP</t>
  </si>
  <si>
    <t>No.</t>
  </si>
  <si>
    <t>Comments</t>
  </si>
  <si>
    <t>Net Effective Bid Price</t>
  </si>
  <si>
    <t>Bid Discount Percentage</t>
  </si>
  <si>
    <t>Catalog List Price</t>
  </si>
  <si>
    <t>Unit of Measure</t>
  </si>
  <si>
    <t>Vendor SKU</t>
  </si>
  <si>
    <t>Manufacturer SKU</t>
  </si>
  <si>
    <t>Manufacturer</t>
  </si>
  <si>
    <t>Product Description</t>
  </si>
  <si>
    <t>Product Category</t>
  </si>
  <si>
    <t>InCharge Energy Full Pricebook</t>
  </si>
  <si>
    <t>Catalog Name:</t>
  </si>
  <si>
    <t xml:space="preserve">InCharge Energy, Inc. </t>
  </si>
  <si>
    <t>Bidding Company Name:</t>
  </si>
  <si>
    <t>Part F.2 OR Vendor created spreadsheets with the information listed in the note below is  REQUIRED for a complete response.</t>
  </si>
  <si>
    <r>
      <rPr>
        <b/>
        <sz val="11"/>
        <color rgb="FFFFFFFF"/>
        <rFont val="Calibri Light"/>
        <family val="1"/>
        <scheme val="major"/>
      </rPr>
      <t>NOTE: The Net Effective Price MUST be consistent with the percentage discounts listed on the F.1 tab</t>
    </r>
    <r>
      <rPr>
        <sz val="11"/>
        <color rgb="FFFFFFFF"/>
        <rFont val="Calibri Light"/>
        <family val="1"/>
        <scheme val="major"/>
      </rPr>
      <t xml:space="preserve">.  </t>
    </r>
    <r>
      <rPr>
        <b/>
        <u/>
        <sz val="11"/>
        <color rgb="FFFFFFFF"/>
        <rFont val="Calibri Light"/>
        <family val="1"/>
        <scheme val="major"/>
      </rPr>
      <t>Failure to have price correspond may be cause for rejection of your offer.</t>
    </r>
  </si>
  <si>
    <t>INSTRUCTIONS: Download the Net Effective Bid Price and respective information for all line items in the entire catalog.  Use a separate spreadsheet for each catalog.  Alternatively, you may upload separate spreadsheets as long as they contain this minimum information, 1. the name and brief description of the product, including the manufacture (if applicable), 2. The current price of the item at the bid due date, 3. The discount percentage offered for this bid, 3. The final price after the bid discount.  Please be sure to set the 'Print Area' PRIOR to submitting your bid response.</t>
  </si>
  <si>
    <t>Part F.2 – Price Schedule                                                                                                                                                                                                                                                                                                                            AEPA #024-B    Eelctric Vehicle Charging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</si>
</sst>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theme="1"/>
      <name val="Calibri Light"/>
      <family val="1"/>
      <scheme val="major"/>
    </font>
    <font>
      <sz val="10"/>
      <color theme="1"/>
      <name val="Calibri Light"/>
      <family val="1"/>
      <scheme val="major"/>
    </font>
    <font>
      <sz val="11"/>
      <color rgb="FF000000"/>
      <name val="Calibri"/>
      <family val="2"/>
    </font>
    <font>
      <sz val="11"/>
      <name val="Calibri"/>
      <family val="2"/>
    </font>
    <font>
      <sz val="11"/>
      <color rgb="FFFF0000"/>
      <name val="Calibri"/>
      <family val="2"/>
    </font>
    <font>
      <b/>
      <sz val="11"/>
      <color theme="1"/>
      <name val="Calibri Light"/>
      <family val="1"/>
      <scheme val="major"/>
    </font>
    <font>
      <b/>
      <u/>
      <sz val="11"/>
      <color theme="1"/>
      <name val="Calibri"/>
      <family val="2"/>
      <scheme val="minor"/>
    </font>
    <font>
      <b/>
      <u/>
      <sz val="11"/>
      <name val="Calibri"/>
      <family val="2"/>
      <scheme val="minor"/>
    </font>
    <font>
      <b/>
      <sz val="10"/>
      <color theme="1"/>
      <name val="Calibri Light"/>
      <family val="1"/>
      <scheme val="major"/>
    </font>
    <font>
      <sz val="12"/>
      <color theme="1"/>
      <name val="Calibri Light"/>
      <family val="1"/>
      <scheme val="major"/>
    </font>
    <font>
      <b/>
      <sz val="12"/>
      <color theme="1"/>
      <name val="Calibri Light"/>
      <family val="1"/>
      <scheme val="major"/>
    </font>
    <font>
      <sz val="9"/>
      <color theme="1"/>
      <name val="Calibri Light"/>
      <family val="1"/>
      <scheme val="major"/>
    </font>
    <font>
      <b/>
      <i/>
      <sz val="14"/>
      <color rgb="FFB4144D"/>
      <name val="Calibri Light"/>
      <family val="1"/>
      <scheme val="major"/>
    </font>
    <font>
      <b/>
      <sz val="14"/>
      <color theme="0"/>
      <name val="Calibri Light"/>
      <family val="1"/>
      <scheme val="major"/>
    </font>
    <font>
      <b/>
      <u/>
      <sz val="11"/>
      <color theme="0"/>
      <name val="Calibri Light"/>
      <family val="1"/>
      <scheme val="major"/>
    </font>
    <font>
      <sz val="11"/>
      <color theme="0"/>
      <name val="Calibri Light"/>
      <family val="1"/>
      <scheme val="major"/>
    </font>
    <font>
      <sz val="11"/>
      <color rgb="FFFFFFFF"/>
      <name val="Calibri Light"/>
      <family val="1"/>
      <scheme val="major"/>
    </font>
    <font>
      <b/>
      <sz val="11"/>
      <color rgb="FFFFFFFF"/>
      <name val="Calibri Light"/>
      <family val="1"/>
      <scheme val="major"/>
    </font>
    <font>
      <b/>
      <u/>
      <sz val="11"/>
      <color rgb="FFFFFFFF"/>
      <name val="Calibri Light"/>
      <family val="1"/>
      <scheme val="major"/>
    </font>
    <font>
      <b/>
      <sz val="11"/>
      <color theme="0"/>
      <name val="Calibri Light"/>
      <family val="1"/>
      <scheme val="major"/>
    </font>
  </fonts>
  <fills count="8">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8" tint="-0.249977111117893"/>
        <bgColor indexed="64"/>
      </patternFill>
    </fill>
    <fill>
      <patternFill patternType="solid">
        <fgColor rgb="FFB4144D"/>
        <bgColor indexed="64"/>
      </patternFill>
    </fill>
  </fills>
  <borders count="25">
    <border>
      <left/>
      <right/>
      <top/>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hair">
        <color auto="1"/>
      </left>
      <right/>
      <top/>
      <bottom style="thin">
        <color indexed="64"/>
      </bottom>
      <diagonal/>
    </border>
    <border>
      <left/>
      <right style="hair">
        <color auto="1"/>
      </right>
      <top/>
      <bottom style="thin">
        <color auto="1"/>
      </bottom>
      <diagonal/>
    </border>
    <border>
      <left style="hair">
        <color auto="1"/>
      </left>
      <right style="hair">
        <color auto="1"/>
      </right>
      <top/>
      <bottom style="thin">
        <color indexed="64"/>
      </bottom>
      <diagonal/>
    </border>
    <border>
      <left style="hair">
        <color auto="1"/>
      </left>
      <right style="hair">
        <color auto="1"/>
      </right>
      <top style="thin">
        <color auto="1"/>
      </top>
      <bottom style="thin">
        <color indexed="64"/>
      </bottom>
      <diagonal/>
    </border>
    <border>
      <left style="thin">
        <color auto="1"/>
      </left>
      <right style="hair">
        <color auto="1"/>
      </right>
      <top style="thin">
        <color auto="1"/>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2" fillId="0" borderId="0" xfId="0" applyFont="1"/>
    <xf numFmtId="164" fontId="3" fillId="0" borderId="0" xfId="2" applyNumberFormat="1" applyFont="1" applyAlignment="1">
      <alignment horizontal="center"/>
    </xf>
    <xf numFmtId="44" fontId="0" fillId="0" borderId="0" xfId="1" applyFont="1"/>
    <xf numFmtId="164" fontId="0" fillId="0" borderId="0" xfId="2" applyNumberFormat="1" applyFont="1" applyAlignment="1">
      <alignment horizontal="center"/>
    </xf>
    <xf numFmtId="0" fontId="0" fillId="0" borderId="0" xfId="0" applyAlignment="1">
      <alignment horizontal="left"/>
    </xf>
    <xf numFmtId="9" fontId="2" fillId="0" borderId="1" xfId="2" applyFont="1" applyBorder="1" applyAlignment="1">
      <alignment vertical="top" wrapText="1"/>
    </xf>
    <xf numFmtId="44" fontId="2" fillId="0" borderId="2" xfId="1" applyFont="1" applyBorder="1" applyAlignment="1">
      <alignment vertical="center" wrapText="1"/>
    </xf>
    <xf numFmtId="44" fontId="2" fillId="0" borderId="1" xfId="1" applyFont="1" applyBorder="1" applyAlignment="1">
      <alignment vertical="center" wrapText="1"/>
    </xf>
    <xf numFmtId="0" fontId="0" fillId="0" borderId="2" xfId="0" applyBorder="1"/>
    <xf numFmtId="164" fontId="3" fillId="0" borderId="2" xfId="2" applyNumberFormat="1" applyFont="1" applyBorder="1" applyAlignment="1">
      <alignment horizontal="center"/>
    </xf>
    <xf numFmtId="44" fontId="0" fillId="0" borderId="2" xfId="1" applyFont="1" applyBorder="1"/>
    <xf numFmtId="164" fontId="0" fillId="0" borderId="2" xfId="2" applyNumberFormat="1" applyFont="1" applyBorder="1" applyAlignment="1">
      <alignment horizontal="center"/>
    </xf>
    <xf numFmtId="0" fontId="0" fillId="0" borderId="2" xfId="0" applyBorder="1" applyAlignment="1">
      <alignment horizontal="left"/>
    </xf>
    <xf numFmtId="0" fontId="0" fillId="2" borderId="2" xfId="0" applyFill="1" applyBorder="1"/>
    <xf numFmtId="0" fontId="4" fillId="0" borderId="0" xfId="0" applyFont="1" applyAlignment="1">
      <alignment vertical="top" wrapText="1"/>
    </xf>
    <xf numFmtId="0" fontId="5" fillId="3" borderId="3" xfId="0" applyFont="1" applyFill="1" applyBorder="1" applyAlignment="1">
      <alignment horizontal="center" vertical="top" wrapText="1"/>
    </xf>
    <xf numFmtId="164" fontId="5" fillId="0" borderId="4" xfId="2" applyNumberFormat="1" applyFont="1" applyBorder="1" applyAlignment="1">
      <alignment horizontal="center" vertical="top" wrapText="1"/>
    </xf>
    <xf numFmtId="44" fontId="5" fillId="3" borderId="4" xfId="1" applyFont="1" applyFill="1" applyBorder="1" applyAlignment="1">
      <alignment vertical="top" wrapText="1"/>
    </xf>
    <xf numFmtId="8" fontId="6" fillId="0" borderId="4" xfId="0" applyNumberFormat="1" applyFont="1" applyBorder="1"/>
    <xf numFmtId="0" fontId="5" fillId="0" borderId="4" xfId="0" applyFont="1" applyBorder="1" applyAlignment="1">
      <alignment horizontal="left" vertical="top" wrapText="1"/>
    </xf>
    <xf numFmtId="0" fontId="6" fillId="0" borderId="4" xfId="0" applyFont="1" applyBorder="1"/>
    <xf numFmtId="0" fontId="5" fillId="3" borderId="5" xfId="0" applyFont="1" applyFill="1" applyBorder="1" applyAlignment="1">
      <alignment horizontal="center" vertical="top" wrapText="1"/>
    </xf>
    <xf numFmtId="0" fontId="5" fillId="3" borderId="6" xfId="0" applyFont="1" applyFill="1" applyBorder="1" applyAlignment="1">
      <alignment horizontal="center" vertical="top" wrapText="1"/>
    </xf>
    <xf numFmtId="164" fontId="5" fillId="0" borderId="7" xfId="2" applyNumberFormat="1" applyFont="1" applyBorder="1" applyAlignment="1">
      <alignment horizontal="center" vertical="top" wrapText="1"/>
    </xf>
    <xf numFmtId="44" fontId="5" fillId="3" borderId="7" xfId="1" applyFont="1" applyFill="1" applyBorder="1" applyAlignment="1">
      <alignment vertical="top" wrapText="1"/>
    </xf>
    <xf numFmtId="8" fontId="6" fillId="0" borderId="7" xfId="0" applyNumberFormat="1" applyFont="1" applyBorder="1"/>
    <xf numFmtId="0" fontId="5" fillId="0" borderId="7" xfId="0" applyFont="1" applyBorder="1" applyAlignment="1">
      <alignment horizontal="left" vertical="top" wrapText="1"/>
    </xf>
    <xf numFmtId="0" fontId="6" fillId="0" borderId="7" xfId="0" applyFont="1" applyBorder="1"/>
    <xf numFmtId="0" fontId="5" fillId="3" borderId="8" xfId="0" applyFont="1" applyFill="1" applyBorder="1" applyAlignment="1">
      <alignment horizontal="center" vertical="top" wrapText="1"/>
    </xf>
    <xf numFmtId="0" fontId="7" fillId="0" borderId="7" xfId="0" applyFont="1" applyBorder="1"/>
    <xf numFmtId="0" fontId="7" fillId="0" borderId="7" xfId="0" applyFont="1" applyBorder="1" applyAlignment="1">
      <alignment wrapText="1"/>
    </xf>
    <xf numFmtId="8" fontId="7" fillId="0" borderId="7" xfId="0" applyNumberFormat="1" applyFont="1" applyBorder="1"/>
    <xf numFmtId="44" fontId="5" fillId="4" borderId="7" xfId="1" applyFont="1" applyFill="1" applyBorder="1" applyAlignment="1">
      <alignment vertical="top" wrapText="1"/>
    </xf>
    <xf numFmtId="164" fontId="5" fillId="0" borderId="9" xfId="2" applyNumberFormat="1" applyFont="1" applyBorder="1" applyAlignment="1">
      <alignment horizontal="center" vertical="top" wrapText="1"/>
    </xf>
    <xf numFmtId="44" fontId="5" fillId="4" borderId="9" xfId="1" applyFont="1" applyFill="1" applyBorder="1" applyAlignment="1">
      <alignment vertical="top" wrapText="1"/>
    </xf>
    <xf numFmtId="8" fontId="6" fillId="0" borderId="9" xfId="0" applyNumberFormat="1" applyFont="1" applyBorder="1"/>
    <xf numFmtId="0" fontId="5" fillId="0" borderId="9" xfId="0" applyFont="1" applyBorder="1" applyAlignment="1">
      <alignment horizontal="left" vertical="top" wrapText="1"/>
    </xf>
    <xf numFmtId="0" fontId="6" fillId="0" borderId="9" xfId="0" applyFont="1" applyBorder="1"/>
    <xf numFmtId="0" fontId="5" fillId="3"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top" wrapText="1"/>
    </xf>
    <xf numFmtId="0" fontId="5" fillId="3" borderId="14" xfId="0" applyFont="1" applyFill="1" applyBorder="1" applyAlignment="1">
      <alignment horizontal="center" vertical="top" wrapText="1"/>
    </xf>
    <xf numFmtId="0" fontId="6" fillId="4" borderId="7" xfId="0" applyFont="1" applyFill="1" applyBorder="1"/>
    <xf numFmtId="0" fontId="6" fillId="0" borderId="15" xfId="0" applyFont="1" applyBorder="1"/>
    <xf numFmtId="8" fontId="7" fillId="0" borderId="4" xfId="0" applyNumberFormat="1" applyFont="1" applyBorder="1"/>
    <xf numFmtId="0" fontId="6" fillId="0" borderId="3" xfId="0" applyFont="1" applyBorder="1"/>
    <xf numFmtId="0" fontId="5" fillId="3" borderId="7" xfId="0" applyFont="1" applyFill="1" applyBorder="1" applyAlignment="1">
      <alignment horizontal="center" vertical="top" wrapText="1"/>
    </xf>
    <xf numFmtId="0" fontId="6" fillId="0" borderId="7" xfId="0" applyFont="1" applyBorder="1" applyAlignment="1">
      <alignment wrapText="1"/>
    </xf>
    <xf numFmtId="0" fontId="9" fillId="0" borderId="0" xfId="0" applyFont="1"/>
    <xf numFmtId="0" fontId="10" fillId="5" borderId="16" xfId="0" applyFont="1" applyFill="1" applyBorder="1" applyAlignment="1">
      <alignment horizontal="center" vertical="center" wrapText="1"/>
    </xf>
    <xf numFmtId="9" fontId="11" fillId="5" borderId="17"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44" fontId="12" fillId="3" borderId="18" xfId="1" applyFont="1" applyFill="1" applyBorder="1" applyAlignment="1">
      <alignment horizontal="center" vertical="center" wrapText="1"/>
    </xf>
    <xf numFmtId="164" fontId="12" fillId="3" borderId="18" xfId="2" applyNumberFormat="1"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3" fillId="0" borderId="0" xfId="0" applyFont="1"/>
    <xf numFmtId="0" fontId="14" fillId="0" borderId="0" xfId="0" applyFont="1"/>
    <xf numFmtId="0" fontId="15" fillId="6" borderId="0" xfId="0" applyFont="1" applyFill="1"/>
    <xf numFmtId="0" fontId="15" fillId="6" borderId="19" xfId="0" applyFont="1" applyFill="1" applyBorder="1"/>
    <xf numFmtId="0" fontId="4" fillId="0" borderId="0" xfId="0" applyFont="1" applyAlignment="1">
      <alignment vertical="top"/>
    </xf>
    <xf numFmtId="0" fontId="9" fillId="0" borderId="0" xfId="0" applyFont="1" applyAlignment="1">
      <alignment vertical="top"/>
    </xf>
    <xf numFmtId="164" fontId="18" fillId="7" borderId="0" xfId="2" applyNumberFormat="1" applyFont="1" applyFill="1" applyBorder="1" applyAlignment="1">
      <alignment horizontal="center" vertical="center" wrapText="1"/>
    </xf>
    <xf numFmtId="0" fontId="4" fillId="0" borderId="0" xfId="0" applyFont="1" applyAlignment="1">
      <alignment horizontal="left" vertical="top"/>
    </xf>
    <xf numFmtId="0" fontId="4" fillId="0" borderId="0" xfId="0" applyFont="1"/>
    <xf numFmtId="0" fontId="17" fillId="6" borderId="0" xfId="0" applyFont="1" applyFill="1" applyAlignment="1">
      <alignment horizontal="center" vertical="top" wrapText="1"/>
    </xf>
    <xf numFmtId="0" fontId="4" fillId="0" borderId="0" xfId="0" applyFont="1" applyAlignment="1">
      <alignment horizontal="left"/>
    </xf>
    <xf numFmtId="0" fontId="17" fillId="6" borderId="2" xfId="0" applyFont="1" applyFill="1" applyBorder="1" applyAlignment="1">
      <alignment horizontal="center" vertical="top" wrapText="1"/>
    </xf>
    <xf numFmtId="0" fontId="23" fillId="7" borderId="2" xfId="0" applyFont="1" applyFill="1" applyBorder="1" applyAlignment="1">
      <alignment horizontal="left" vertical="top" wrapText="1"/>
    </xf>
    <xf numFmtId="0" fontId="20" fillId="7" borderId="2" xfId="0" applyFont="1" applyFill="1" applyBorder="1" applyAlignment="1">
      <alignment horizontal="left" vertical="top" wrapText="1"/>
    </xf>
    <xf numFmtId="0" fontId="19" fillId="7" borderId="2" xfId="0" applyFont="1" applyFill="1" applyBorder="1" applyAlignment="1">
      <alignment horizontal="left" vertical="top" wrapText="1"/>
    </xf>
    <xf numFmtId="164" fontId="18" fillId="7" borderId="2" xfId="2" applyNumberFormat="1" applyFont="1" applyFill="1" applyBorder="1" applyAlignment="1">
      <alignment horizontal="center" vertical="center" wrapText="1"/>
    </xf>
    <xf numFmtId="0" fontId="17" fillId="6" borderId="24" xfId="0" applyFont="1" applyFill="1" applyBorder="1" applyAlignment="1">
      <alignment horizontal="center" vertical="center"/>
    </xf>
    <xf numFmtId="0" fontId="17" fillId="6" borderId="23" xfId="0" applyFont="1" applyFill="1" applyBorder="1" applyAlignment="1">
      <alignment horizontal="center" vertical="center"/>
    </xf>
    <xf numFmtId="0" fontId="17" fillId="6" borderId="22"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9" xfId="0" applyFont="1" applyFill="1" applyBorder="1" applyAlignment="1">
      <alignment horizontal="center" vertical="center"/>
    </xf>
    <xf numFmtId="44" fontId="17" fillId="6" borderId="14" xfId="1" applyFont="1" applyFill="1" applyBorder="1" applyAlignment="1">
      <alignment horizontal="center" vertical="center"/>
    </xf>
    <xf numFmtId="44" fontId="17" fillId="6" borderId="21" xfId="1" applyFont="1" applyFill="1" applyBorder="1" applyAlignment="1">
      <alignment horizontal="center" vertical="center"/>
    </xf>
    <xf numFmtId="0" fontId="16" fillId="0" borderId="20"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cellXfs>
  <cellStyles count="3">
    <cellStyle name="Currency" xfId="1" builtinId="4"/>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91439</xdr:colOff>
      <xdr:row>0</xdr:row>
      <xdr:rowOff>161925</xdr:rowOff>
    </xdr:from>
    <xdr:ext cx="1975486" cy="1076325"/>
    <xdr:pic>
      <xdr:nvPicPr>
        <xdr:cNvPr id="2" name="Picture 1" descr="1266400_VLD-12190701L_gif">
          <a:extLst>
            <a:ext uri="{FF2B5EF4-FFF2-40B4-BE49-F238E27FC236}">
              <a16:creationId xmlns:a16="http://schemas.microsoft.com/office/drawing/2014/main" id="{A83B50FF-B43D-4F74-B6EC-68D93BEFA6E6}"/>
            </a:ext>
          </a:extLst>
        </xdr:cNvPr>
        <xdr:cNvPicPr/>
      </xdr:nvPicPr>
      <xdr:blipFill>
        <a:blip xmlns:r="http://schemas.openxmlformats.org/officeDocument/2006/relationships" r:embed="rId1" cstate="print"/>
        <a:srcRect/>
        <a:stretch>
          <a:fillRect/>
        </a:stretch>
      </xdr:blipFill>
      <xdr:spPr bwMode="auto">
        <a:xfrm>
          <a:off x="91439" y="161925"/>
          <a:ext cx="1975486" cy="107632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chargeservice.sharepoint.com/sites/Inchargefiles/Shared%20Documents/021%20Analytics/Business%20Development%20Analysis/15%20Reseller%20Pricing/Coops%20Price%20Updates%20Sept%202024/Coops%20Pricing%20Updates%20October%202024.xlsx" TargetMode="External"/><Relationship Id="rId1" Type="http://schemas.openxmlformats.org/officeDocument/2006/relationships/externalLinkPath" Target="https://inchargeservice.sharepoint.com/sites/Inchargefiles/Shared%20Documents/021%20Analytics/Business%20Development%20Analysis/15%20Reseller%20Pricing/Coops%20Price%20Updates%20Sept%202024/Coops%20Pricing%20Updates%20October%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nP v18 CAD"/>
      <sheetName val="PnP v18"/>
      <sheetName val="AEPA"/>
      <sheetName val="Sourcewell"/>
      <sheetName val="SPURR"/>
      <sheetName val="CANOE (CAN)"/>
      <sheetName val="TIPS-1"/>
      <sheetName val="TIPS-2"/>
      <sheetName val="Coops Pricing Updates October 2"/>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7E588-D234-46A6-8ED3-1BDF76F0FA1E}">
  <sheetPr>
    <tabColor rgb="FFF49EBD"/>
    <pageSetUpPr fitToPage="1"/>
  </sheetPr>
  <dimension ref="A1:O1040"/>
  <sheetViews>
    <sheetView tabSelected="1" zoomScaleNormal="100" workbookViewId="0">
      <pane xSplit="2" ySplit="4" topLeftCell="C5" activePane="bottomRight" state="frozen"/>
      <selection pane="topRight" activeCell="C1" sqref="C1"/>
      <selection pane="bottomLeft" activeCell="A5" sqref="A5"/>
      <selection pane="bottomRight" activeCell="B17" sqref="B17"/>
    </sheetView>
  </sheetViews>
  <sheetFormatPr defaultColWidth="9.1796875" defaultRowHeight="14.5" x14ac:dyDescent="0.35"/>
  <cols>
    <col min="1" max="1" width="5.54296875" bestFit="1" customWidth="1"/>
    <col min="2" max="2" width="29" style="5" customWidth="1"/>
    <col min="3" max="3" width="37.81640625" style="5" customWidth="1"/>
    <col min="4" max="4" width="18.54296875" style="5" customWidth="1"/>
    <col min="5" max="5" width="29.26953125" style="5" bestFit="1" customWidth="1"/>
    <col min="6" max="6" width="26.81640625" style="5" bestFit="1" customWidth="1"/>
    <col min="7" max="7" width="9" style="5" customWidth="1"/>
    <col min="8" max="8" width="12.453125" style="3" bestFit="1" customWidth="1"/>
    <col min="9" max="9" width="15.54296875" style="4" customWidth="1"/>
    <col min="10" max="10" width="12.453125" style="3" bestFit="1" customWidth="1"/>
    <col min="11" max="11" width="27" style="2" customWidth="1"/>
    <col min="12" max="12" width="5.54296875" bestFit="1" customWidth="1"/>
    <col min="13" max="13" width="13.453125" customWidth="1"/>
    <col min="14" max="14" width="20.453125" style="1" customWidth="1"/>
    <col min="15" max="15" width="14.81640625" customWidth="1"/>
  </cols>
  <sheetData>
    <row r="1" spans="1:15" s="65" customFormat="1" ht="40.15" customHeight="1" x14ac:dyDescent="0.35">
      <c r="B1" s="67"/>
      <c r="C1" s="68" t="s">
        <v>1405</v>
      </c>
      <c r="D1" s="68"/>
      <c r="E1" s="68"/>
      <c r="F1" s="68"/>
      <c r="G1" s="68"/>
      <c r="H1" s="68"/>
      <c r="I1" s="68"/>
      <c r="J1" s="68"/>
      <c r="K1" s="68"/>
      <c r="L1" s="68"/>
      <c r="M1" s="66"/>
      <c r="N1" s="50"/>
    </row>
    <row r="2" spans="1:15" s="61" customFormat="1" ht="60" customHeight="1" x14ac:dyDescent="0.35">
      <c r="B2" s="64"/>
      <c r="C2" s="69" t="s">
        <v>1404</v>
      </c>
      <c r="D2" s="69"/>
      <c r="E2" s="69"/>
      <c r="F2" s="70" t="s">
        <v>1403</v>
      </c>
      <c r="G2" s="71"/>
      <c r="H2" s="71"/>
      <c r="I2" s="71"/>
      <c r="J2" s="72" t="s">
        <v>1402</v>
      </c>
      <c r="K2" s="72"/>
      <c r="L2" s="72"/>
      <c r="M2" s="63"/>
      <c r="N2" s="62"/>
    </row>
    <row r="3" spans="1:15" s="57" customFormat="1" ht="19" thickBot="1" x14ac:dyDescent="0.4">
      <c r="A3" s="73" t="s">
        <v>1401</v>
      </c>
      <c r="B3" s="74"/>
      <c r="C3" s="75"/>
      <c r="D3" s="76" t="s">
        <v>1400</v>
      </c>
      <c r="E3" s="76"/>
      <c r="F3" s="77"/>
      <c r="G3" s="78" t="s">
        <v>1399</v>
      </c>
      <c r="H3" s="79"/>
      <c r="I3" s="80" t="s">
        <v>1398</v>
      </c>
      <c r="J3" s="81"/>
      <c r="K3" s="82"/>
      <c r="L3" s="60"/>
      <c r="M3" s="59"/>
      <c r="N3" s="58"/>
    </row>
    <row r="4" spans="1:15" s="50" customFormat="1" ht="29" x14ac:dyDescent="0.35">
      <c r="A4" s="56" t="s">
        <v>1387</v>
      </c>
      <c r="B4" s="56" t="s">
        <v>1397</v>
      </c>
      <c r="C4" s="56" t="s">
        <v>1396</v>
      </c>
      <c r="D4" s="56" t="s">
        <v>1395</v>
      </c>
      <c r="E4" s="56" t="s">
        <v>1394</v>
      </c>
      <c r="F4" s="56" t="s">
        <v>1393</v>
      </c>
      <c r="G4" s="56" t="s">
        <v>1392</v>
      </c>
      <c r="H4" s="54" t="s">
        <v>1391</v>
      </c>
      <c r="I4" s="55" t="s">
        <v>1390</v>
      </c>
      <c r="J4" s="54" t="s">
        <v>1389</v>
      </c>
      <c r="K4" s="54" t="s">
        <v>1388</v>
      </c>
      <c r="L4" s="53" t="s">
        <v>1387</v>
      </c>
      <c r="M4" s="52" t="s">
        <v>1386</v>
      </c>
      <c r="N4" s="51" t="s">
        <v>1385</v>
      </c>
      <c r="O4" s="51" t="s">
        <v>1384</v>
      </c>
    </row>
    <row r="5" spans="1:15" s="15" customFormat="1" x14ac:dyDescent="0.35">
      <c r="A5" s="48">
        <v>1</v>
      </c>
      <c r="B5" s="28" t="s">
        <v>1383</v>
      </c>
      <c r="C5" s="28" t="s">
        <v>1140</v>
      </c>
      <c r="D5" s="49" t="s">
        <v>1</v>
      </c>
      <c r="E5" s="31" t="s">
        <v>1382</v>
      </c>
      <c r="F5" s="31" t="s">
        <v>1382</v>
      </c>
      <c r="G5" s="27">
        <v>1</v>
      </c>
      <c r="H5" s="32">
        <v>1467</v>
      </c>
      <c r="I5" s="24">
        <f t="shared" ref="I5:I36" si="0">(H5-J5)/H5</f>
        <v>0.10095432856169047</v>
      </c>
      <c r="J5" s="26">
        <v>1318.9</v>
      </c>
      <c r="K5" s="24"/>
      <c r="L5" s="23">
        <v>1</v>
      </c>
      <c r="M5" s="8">
        <f>_xlfn.XLOOKUP(E5,[1]!pnp[Product Code],[1]!pnp[MSRP],"Legacy Product")</f>
        <v>1690</v>
      </c>
      <c r="N5" s="8">
        <f>_xlfn.XLOOKUP(E5,[1]!pnp[Product Code],[1]!pnp[OEM Customer (FT1)],"Legacy Product")</f>
        <v>1378.85</v>
      </c>
      <c r="O5" s="6">
        <f t="shared" ref="O5:O68" si="1">IFERROR((M5-N5)/M5,"")</f>
        <v>0.18411242603550301</v>
      </c>
    </row>
    <row r="6" spans="1:15" s="15" customFormat="1" x14ac:dyDescent="0.35">
      <c r="A6" s="48">
        <v>2</v>
      </c>
      <c r="B6" s="28" t="s">
        <v>1381</v>
      </c>
      <c r="C6" s="28" t="s">
        <v>1134</v>
      </c>
      <c r="D6" s="49" t="s">
        <v>1</v>
      </c>
      <c r="E6" s="31" t="s">
        <v>1380</v>
      </c>
      <c r="F6" s="31" t="s">
        <v>1380</v>
      </c>
      <c r="G6" s="27">
        <v>1</v>
      </c>
      <c r="H6" s="32">
        <v>1550</v>
      </c>
      <c r="I6" s="24">
        <f t="shared" si="0"/>
        <v>7.1612903225805862E-3</v>
      </c>
      <c r="J6" s="26">
        <v>1538.9</v>
      </c>
      <c r="K6" s="24"/>
      <c r="L6" s="23">
        <v>2</v>
      </c>
      <c r="M6" s="8">
        <f>_xlfn.XLOOKUP(E6,[1]!pnp[Product Code],[1]!pnp[MSRP],"Legacy Product")</f>
        <v>1690</v>
      </c>
      <c r="N6" s="8">
        <f>_xlfn.XLOOKUP(E6,[1]!pnp[Product Code],[1]!pnp[OEM Customer (FT1)],"Legacy Product")</f>
        <v>1035</v>
      </c>
      <c r="O6" s="6">
        <f t="shared" si="1"/>
        <v>0.3875739644970414</v>
      </c>
    </row>
    <row r="7" spans="1:15" s="15" customFormat="1" x14ac:dyDescent="0.35">
      <c r="A7" s="48">
        <v>3</v>
      </c>
      <c r="B7" s="28" t="s">
        <v>1379</v>
      </c>
      <c r="C7" s="28" t="s">
        <v>1378</v>
      </c>
      <c r="D7" s="49" t="s">
        <v>1</v>
      </c>
      <c r="E7" s="31" t="s">
        <v>1377</v>
      </c>
      <c r="F7" s="31" t="s">
        <v>1377</v>
      </c>
      <c r="G7" s="27">
        <v>1</v>
      </c>
      <c r="H7" s="32">
        <v>2865</v>
      </c>
      <c r="I7" s="24">
        <f t="shared" si="0"/>
        <v>0.31082024432809774</v>
      </c>
      <c r="J7" s="26">
        <v>1974.5</v>
      </c>
      <c r="K7" s="24"/>
      <c r="L7" s="23">
        <v>3</v>
      </c>
      <c r="M7" s="8">
        <f>_xlfn.XLOOKUP(E7,[1]!pnp[Product Code],[1]!pnp[MSRP],"Legacy Product")</f>
        <v>2200</v>
      </c>
      <c r="N7" s="8">
        <f>_xlfn.XLOOKUP(E7,[1]!pnp[Product Code],[1]!pnp[OEM Customer (FT1)],"Legacy Product")</f>
        <v>1552.4999999999998</v>
      </c>
      <c r="O7" s="6">
        <f t="shared" si="1"/>
        <v>0.29431818181818192</v>
      </c>
    </row>
    <row r="8" spans="1:15" s="15" customFormat="1" x14ac:dyDescent="0.35">
      <c r="A8" s="48">
        <v>4</v>
      </c>
      <c r="B8" s="28" t="s">
        <v>1376</v>
      </c>
      <c r="C8" s="28" t="s">
        <v>1375</v>
      </c>
      <c r="D8" s="49" t="s">
        <v>1</v>
      </c>
      <c r="E8" s="30" t="s">
        <v>1374</v>
      </c>
      <c r="F8" s="30" t="s">
        <v>1374</v>
      </c>
      <c r="G8" s="27">
        <v>1</v>
      </c>
      <c r="H8" s="32">
        <v>5599</v>
      </c>
      <c r="I8" s="24">
        <f t="shared" si="0"/>
        <v>0.12868369351669942</v>
      </c>
      <c r="J8" s="26">
        <v>4878.5</v>
      </c>
      <c r="K8" s="24"/>
      <c r="L8" s="23">
        <v>4</v>
      </c>
      <c r="M8" s="8">
        <f>_xlfn.XLOOKUP(E8,[1]!pnp[Product Code],[1]!pnp[MSRP],"Legacy Product")</f>
        <v>5599</v>
      </c>
      <c r="N8" s="8">
        <f>_xlfn.XLOOKUP(E8,[1]!pnp[Product Code],[1]!pnp[OEM Customer (FT1)],"Legacy Product")</f>
        <v>4611.5</v>
      </c>
      <c r="O8" s="6">
        <f t="shared" si="1"/>
        <v>0.17637078049651725</v>
      </c>
    </row>
    <row r="9" spans="1:15" s="15" customFormat="1" x14ac:dyDescent="0.35">
      <c r="A9" s="48">
        <v>5</v>
      </c>
      <c r="B9" s="28" t="s">
        <v>1373</v>
      </c>
      <c r="C9" s="28" t="s">
        <v>1372</v>
      </c>
      <c r="D9" s="49" t="s">
        <v>1</v>
      </c>
      <c r="E9" s="30" t="s">
        <v>1371</v>
      </c>
      <c r="F9" s="30" t="s">
        <v>1371</v>
      </c>
      <c r="G9" s="27">
        <v>1</v>
      </c>
      <c r="H9" s="32">
        <v>8199</v>
      </c>
      <c r="I9" s="24">
        <f t="shared" si="0"/>
        <v>0.146054396877668</v>
      </c>
      <c r="J9" s="26">
        <v>7001.5</v>
      </c>
      <c r="K9" s="24"/>
      <c r="L9" s="23">
        <v>5</v>
      </c>
      <c r="M9" s="8">
        <f>_xlfn.XLOOKUP(E9,[1]!pnp[Product Code],[1]!pnp[MSRP],"Legacy Product")</f>
        <v>8199</v>
      </c>
      <c r="N9" s="8">
        <f>_xlfn.XLOOKUP(E9,[1]!pnp[Product Code],[1]!pnp[OEM Customer (FT1)],"Legacy Product")</f>
        <v>6696.45</v>
      </c>
      <c r="O9" s="6">
        <f t="shared" si="1"/>
        <v>0.18326015367727774</v>
      </c>
    </row>
    <row r="10" spans="1:15" s="15" customFormat="1" x14ac:dyDescent="0.35">
      <c r="A10" s="48">
        <v>6</v>
      </c>
      <c r="B10" s="28" t="s">
        <v>1370</v>
      </c>
      <c r="C10" s="28" t="s">
        <v>1369</v>
      </c>
      <c r="D10" s="49" t="s">
        <v>1</v>
      </c>
      <c r="E10" s="30" t="s">
        <v>1368</v>
      </c>
      <c r="F10" s="30" t="s">
        <v>1368</v>
      </c>
      <c r="G10" s="27">
        <v>1</v>
      </c>
      <c r="H10" s="32">
        <v>7199</v>
      </c>
      <c r="I10" s="24">
        <f t="shared" si="0"/>
        <v>0.12828170579247117</v>
      </c>
      <c r="J10" s="26">
        <v>6275.5</v>
      </c>
      <c r="K10" s="24"/>
      <c r="L10" s="23">
        <v>6</v>
      </c>
      <c r="M10" s="8">
        <f>_xlfn.XLOOKUP(E10,[1]!pnp[Product Code],[1]!pnp[MSRP],"Legacy Product")</f>
        <v>7199</v>
      </c>
      <c r="N10" s="8">
        <f>_xlfn.XLOOKUP(E10,[1]!pnp[Product Code],[1]!pnp[OEM Customer (FT1)],"Legacy Product")</f>
        <v>5951.2499999999991</v>
      </c>
      <c r="O10" s="6">
        <f t="shared" si="1"/>
        <v>0.1733226837060704</v>
      </c>
    </row>
    <row r="11" spans="1:15" s="15" customFormat="1" x14ac:dyDescent="0.35">
      <c r="A11" s="48">
        <v>7</v>
      </c>
      <c r="B11" s="28" t="s">
        <v>1367</v>
      </c>
      <c r="C11" s="28" t="s">
        <v>1366</v>
      </c>
      <c r="D11" s="49" t="s">
        <v>1</v>
      </c>
      <c r="E11" s="30" t="s">
        <v>1365</v>
      </c>
      <c r="F11" s="30" t="s">
        <v>1365</v>
      </c>
      <c r="G11" s="27">
        <v>1</v>
      </c>
      <c r="H11" s="32">
        <v>9799</v>
      </c>
      <c r="I11" s="24">
        <f t="shared" si="0"/>
        <v>0.142922747219104</v>
      </c>
      <c r="J11" s="26">
        <v>8398.5</v>
      </c>
      <c r="K11" s="24"/>
      <c r="L11" s="23">
        <v>7</v>
      </c>
      <c r="M11" s="8">
        <f>_xlfn.XLOOKUP(E11,[1]!pnp[Product Code],[1]!pnp[MSRP],"Legacy Product")</f>
        <v>9799</v>
      </c>
      <c r="N11" s="8">
        <f>_xlfn.XLOOKUP(E11,[1]!pnp[Product Code],[1]!pnp[OEM Customer (FT1)],"Legacy Product")</f>
        <v>8036.2</v>
      </c>
      <c r="O11" s="6">
        <f t="shared" si="1"/>
        <v>0.17989590774568837</v>
      </c>
    </row>
    <row r="12" spans="1:15" s="15" customFormat="1" x14ac:dyDescent="0.35">
      <c r="A12" s="48">
        <v>8</v>
      </c>
      <c r="B12" s="28" t="s">
        <v>1364</v>
      </c>
      <c r="C12" s="30" t="s">
        <v>1363</v>
      </c>
      <c r="D12" s="49" t="s">
        <v>1</v>
      </c>
      <c r="E12" s="31" t="s">
        <v>1362</v>
      </c>
      <c r="F12" s="31" t="s">
        <v>1362</v>
      </c>
      <c r="G12" s="27">
        <v>1</v>
      </c>
      <c r="H12" s="32">
        <v>20500</v>
      </c>
      <c r="I12" s="24">
        <f t="shared" si="0"/>
        <v>0.41512195121951218</v>
      </c>
      <c r="J12" s="26">
        <v>11990</v>
      </c>
      <c r="K12" s="24"/>
      <c r="L12" s="23">
        <v>8</v>
      </c>
      <c r="M12" s="8">
        <f>_xlfn.XLOOKUP(E12,[1]!pnp[Product Code],[1]!pnp[MSRP],"Legacy Product")</f>
        <v>13500</v>
      </c>
      <c r="N12" s="8">
        <f>_xlfn.XLOOKUP(E12,[1]!pnp[Product Code],[1]!pnp[OEM Customer (FT1)],"Legacy Product")</f>
        <v>10919.25</v>
      </c>
      <c r="O12" s="6">
        <f t="shared" si="1"/>
        <v>0.19116666666666668</v>
      </c>
    </row>
    <row r="13" spans="1:15" s="15" customFormat="1" x14ac:dyDescent="0.35">
      <c r="A13" s="48">
        <v>9</v>
      </c>
      <c r="B13" s="28" t="s">
        <v>1361</v>
      </c>
      <c r="C13" s="30" t="s">
        <v>1360</v>
      </c>
      <c r="D13" s="49" t="s">
        <v>1</v>
      </c>
      <c r="E13" s="31" t="s">
        <v>1359</v>
      </c>
      <c r="F13" s="31" t="s">
        <v>1359</v>
      </c>
      <c r="G13" s="27">
        <v>1</v>
      </c>
      <c r="H13" s="32">
        <v>24995</v>
      </c>
      <c r="I13" s="24">
        <f t="shared" si="0"/>
        <v>0.35923184636927386</v>
      </c>
      <c r="J13" s="26">
        <v>16016</v>
      </c>
      <c r="K13" s="24"/>
      <c r="L13" s="23">
        <v>9</v>
      </c>
      <c r="M13" s="8">
        <f>_xlfn.XLOOKUP(E13,[1]!pnp[Product Code],[1]!pnp[MSRP],"Legacy Product")</f>
        <v>25000</v>
      </c>
      <c r="N13" s="8">
        <f>_xlfn.XLOOKUP(E13,[1]!pnp[Product Code],[1]!pnp[OEM Customer (FT1)],"Legacy Product")</f>
        <v>16744</v>
      </c>
      <c r="O13" s="6">
        <f t="shared" si="1"/>
        <v>0.33023999999999998</v>
      </c>
    </row>
    <row r="14" spans="1:15" s="15" customFormat="1" x14ac:dyDescent="0.35">
      <c r="A14" s="48">
        <v>10</v>
      </c>
      <c r="B14" s="30" t="s">
        <v>1358</v>
      </c>
      <c r="C14" s="30" t="s">
        <v>1357</v>
      </c>
      <c r="D14" s="49" t="s">
        <v>1</v>
      </c>
      <c r="E14" s="31" t="s">
        <v>1356</v>
      </c>
      <c r="F14" s="31" t="s">
        <v>1356</v>
      </c>
      <c r="G14" s="27">
        <v>1</v>
      </c>
      <c r="H14" s="32">
        <v>22580</v>
      </c>
      <c r="I14" s="24">
        <f t="shared" si="0"/>
        <v>0.39592559787422499</v>
      </c>
      <c r="J14" s="26">
        <v>13640</v>
      </c>
      <c r="K14" s="24"/>
      <c r="L14" s="23">
        <v>10</v>
      </c>
      <c r="M14" s="8">
        <f>_xlfn.XLOOKUP(E14,[1]!pnp[Product Code],[1]!pnp[MSRP],"Legacy Product")</f>
        <v>15900</v>
      </c>
      <c r="N14" s="8">
        <f>_xlfn.XLOOKUP(E14,[1]!pnp[Product Code],[1]!pnp[OEM Customer (FT1)],"Legacy Product")</f>
        <v>12644.249999999998</v>
      </c>
      <c r="O14" s="6">
        <f t="shared" si="1"/>
        <v>0.20476415094339634</v>
      </c>
    </row>
    <row r="15" spans="1:15" s="15" customFormat="1" x14ac:dyDescent="0.35">
      <c r="A15" s="48">
        <v>11</v>
      </c>
      <c r="B15" s="30" t="s">
        <v>1355</v>
      </c>
      <c r="C15" s="30" t="s">
        <v>1354</v>
      </c>
      <c r="D15" s="49" t="s">
        <v>1</v>
      </c>
      <c r="E15" s="31" t="s">
        <v>1353</v>
      </c>
      <c r="F15" s="31" t="s">
        <v>1353</v>
      </c>
      <c r="G15" s="27">
        <v>1</v>
      </c>
      <c r="H15" s="32">
        <v>27075</v>
      </c>
      <c r="I15" s="24">
        <f t="shared" si="0"/>
        <v>0.34751615881809789</v>
      </c>
      <c r="J15" s="26">
        <v>17666</v>
      </c>
      <c r="K15" s="24"/>
      <c r="L15" s="23">
        <v>11</v>
      </c>
      <c r="M15" s="8">
        <f>_xlfn.XLOOKUP(E15,[1]!pnp[Product Code],[1]!pnp[MSRP],"Legacy Product")</f>
        <v>27000</v>
      </c>
      <c r="N15" s="8">
        <f>_xlfn.XLOOKUP(E15,[1]!pnp[Product Code],[1]!pnp[OEM Customer (FT1)],"Legacy Product")</f>
        <v>18469</v>
      </c>
      <c r="O15" s="6">
        <f t="shared" si="1"/>
        <v>0.31596296296296295</v>
      </c>
    </row>
    <row r="16" spans="1:15" s="15" customFormat="1" x14ac:dyDescent="0.35">
      <c r="A16" s="48">
        <v>12</v>
      </c>
      <c r="B16" s="28" t="s">
        <v>1352</v>
      </c>
      <c r="C16" s="28" t="s">
        <v>1351</v>
      </c>
      <c r="D16" s="49" t="s">
        <v>1</v>
      </c>
      <c r="E16" s="31" t="s">
        <v>1350</v>
      </c>
      <c r="F16" s="31" t="s">
        <v>1350</v>
      </c>
      <c r="G16" s="27">
        <v>1</v>
      </c>
      <c r="H16" s="32">
        <v>20700</v>
      </c>
      <c r="I16" s="24">
        <f t="shared" si="0"/>
        <v>0.41545893719806765</v>
      </c>
      <c r="J16" s="26">
        <v>12100</v>
      </c>
      <c r="K16" s="24"/>
      <c r="L16" s="23">
        <v>12</v>
      </c>
      <c r="M16" s="8">
        <f>_xlfn.XLOOKUP(E16,[1]!pnp[Product Code],[1]!pnp[MSRP],"Legacy Product")</f>
        <v>13600</v>
      </c>
      <c r="N16" s="8">
        <f>_xlfn.XLOOKUP(E16,[1]!pnp[Product Code],[1]!pnp[OEM Customer (FT1)],"Legacy Product")</f>
        <v>11034.25</v>
      </c>
      <c r="O16" s="6">
        <f t="shared" si="1"/>
        <v>0.18865808823529412</v>
      </c>
    </row>
    <row r="17" spans="1:15" s="15" customFormat="1" x14ac:dyDescent="0.35">
      <c r="A17" s="48">
        <v>13</v>
      </c>
      <c r="B17" s="28" t="s">
        <v>1349</v>
      </c>
      <c r="C17" s="30" t="s">
        <v>1348</v>
      </c>
      <c r="D17" s="49" t="s">
        <v>1</v>
      </c>
      <c r="E17" s="31" t="s">
        <v>1347</v>
      </c>
      <c r="F17" s="31" t="s">
        <v>1347</v>
      </c>
      <c r="G17" s="27">
        <v>1</v>
      </c>
      <c r="H17" s="32">
        <v>22950</v>
      </c>
      <c r="I17" s="24">
        <f t="shared" si="0"/>
        <v>0.37738562091503269</v>
      </c>
      <c r="J17" s="26">
        <v>14289</v>
      </c>
      <c r="K17" s="24"/>
      <c r="L17" s="23">
        <v>13</v>
      </c>
      <c r="M17" s="8">
        <f>_xlfn.XLOOKUP(E17,[1]!pnp[Product Code],[1]!pnp[MSRP],"Legacy Product")</f>
        <v>16500</v>
      </c>
      <c r="N17" s="8">
        <f>_xlfn.XLOOKUP(E17,[1]!pnp[Product Code],[1]!pnp[OEM Customer (FT1)],"Legacy Product")</f>
        <v>13794.249999999998</v>
      </c>
      <c r="O17" s="6">
        <f t="shared" si="1"/>
        <v>0.16398484848484859</v>
      </c>
    </row>
    <row r="18" spans="1:15" s="15" customFormat="1" x14ac:dyDescent="0.35">
      <c r="A18" s="48">
        <v>14</v>
      </c>
      <c r="B18" s="28" t="s">
        <v>1346</v>
      </c>
      <c r="C18" s="30" t="s">
        <v>1345</v>
      </c>
      <c r="D18" s="49" t="s">
        <v>1</v>
      </c>
      <c r="E18" s="31" t="s">
        <v>1344</v>
      </c>
      <c r="F18" s="31" t="s">
        <v>1344</v>
      </c>
      <c r="G18" s="27">
        <v>1</v>
      </c>
      <c r="H18" s="32">
        <v>27995</v>
      </c>
      <c r="I18" s="24">
        <f t="shared" si="0"/>
        <v>0.34577603143418467</v>
      </c>
      <c r="J18" s="26">
        <v>18315</v>
      </c>
      <c r="K18" s="24"/>
      <c r="L18" s="23">
        <v>14</v>
      </c>
      <c r="M18" s="8">
        <f>_xlfn.XLOOKUP(E18,[1]!pnp[Product Code],[1]!pnp[MSRP],"Legacy Product")</f>
        <v>28000</v>
      </c>
      <c r="N18" s="8">
        <f>_xlfn.XLOOKUP(E18,[1]!pnp[Product Code],[1]!pnp[OEM Customer (FT1)],"Legacy Product")</f>
        <v>19147.5</v>
      </c>
      <c r="O18" s="6">
        <f t="shared" si="1"/>
        <v>0.31616071428571429</v>
      </c>
    </row>
    <row r="19" spans="1:15" s="15" customFormat="1" x14ac:dyDescent="0.35">
      <c r="A19" s="48">
        <v>15</v>
      </c>
      <c r="B19" s="28" t="s">
        <v>1343</v>
      </c>
      <c r="C19" s="30" t="s">
        <v>1342</v>
      </c>
      <c r="D19" s="49" t="s">
        <v>1</v>
      </c>
      <c r="E19" s="31" t="s">
        <v>1341</v>
      </c>
      <c r="F19" s="31" t="s">
        <v>1341</v>
      </c>
      <c r="G19" s="27">
        <v>1</v>
      </c>
      <c r="H19" s="32">
        <v>25370</v>
      </c>
      <c r="I19" s="24">
        <f t="shared" si="0"/>
        <v>0.37173827355143868</v>
      </c>
      <c r="J19" s="26">
        <v>15939</v>
      </c>
      <c r="K19" s="24"/>
      <c r="L19" s="23">
        <v>15</v>
      </c>
      <c r="M19" s="8">
        <f>_xlfn.XLOOKUP(E19,[1]!pnp[Product Code],[1]!pnp[MSRP],"Legacy Product")</f>
        <v>18900</v>
      </c>
      <c r="N19" s="8">
        <f>_xlfn.XLOOKUP(E19,[1]!pnp[Product Code],[1]!pnp[OEM Customer (FT1)],"Legacy Product")</f>
        <v>15519.249999999998</v>
      </c>
      <c r="O19" s="6">
        <f t="shared" si="1"/>
        <v>0.17887566137566147</v>
      </c>
    </row>
    <row r="20" spans="1:15" s="15" customFormat="1" x14ac:dyDescent="0.35">
      <c r="A20" s="48">
        <v>16</v>
      </c>
      <c r="B20" s="28" t="s">
        <v>1340</v>
      </c>
      <c r="C20" s="30" t="s">
        <v>1339</v>
      </c>
      <c r="D20" s="49" t="s">
        <v>1</v>
      </c>
      <c r="E20" s="31" t="s">
        <v>1338</v>
      </c>
      <c r="F20" s="31" t="s">
        <v>1338</v>
      </c>
      <c r="G20" s="27">
        <v>1</v>
      </c>
      <c r="H20" s="32">
        <v>30415</v>
      </c>
      <c r="I20" s="24">
        <f t="shared" si="0"/>
        <v>0.34358047016274862</v>
      </c>
      <c r="J20" s="26">
        <v>19965</v>
      </c>
      <c r="K20" s="24"/>
      <c r="L20" s="23">
        <v>16</v>
      </c>
      <c r="M20" s="8">
        <f>_xlfn.XLOOKUP(E20,[1]!pnp[Product Code],[1]!pnp[MSRP],"Legacy Product")</f>
        <v>31000</v>
      </c>
      <c r="N20" s="8">
        <f>_xlfn.XLOOKUP(E20,[1]!pnp[Product Code],[1]!pnp[OEM Customer (FT1)],"Legacy Product")</f>
        <v>20872.5</v>
      </c>
      <c r="O20" s="6">
        <f t="shared" si="1"/>
        <v>0.3266935483870968</v>
      </c>
    </row>
    <row r="21" spans="1:15" s="15" customFormat="1" x14ac:dyDescent="0.35">
      <c r="A21" s="48">
        <v>17</v>
      </c>
      <c r="B21" s="28" t="s">
        <v>1337</v>
      </c>
      <c r="C21" s="30" t="s">
        <v>1336</v>
      </c>
      <c r="D21" s="49" t="s">
        <v>1</v>
      </c>
      <c r="E21" s="31" t="s">
        <v>1335</v>
      </c>
      <c r="F21" s="31" t="s">
        <v>1335</v>
      </c>
      <c r="G21" s="27">
        <v>1</v>
      </c>
      <c r="H21" s="32">
        <v>27790</v>
      </c>
      <c r="I21" s="24">
        <f t="shared" si="0"/>
        <v>0.36707448722562075</v>
      </c>
      <c r="J21" s="26">
        <v>17589</v>
      </c>
      <c r="K21" s="24"/>
      <c r="L21" s="23">
        <v>17</v>
      </c>
      <c r="M21" s="8">
        <f>_xlfn.XLOOKUP(E21,[1]!pnp[Product Code],[1]!pnp[MSRP],"Legacy Product")</f>
        <v>21300</v>
      </c>
      <c r="N21" s="8">
        <f>_xlfn.XLOOKUP(E21,[1]!pnp[Product Code],[1]!pnp[OEM Customer (FT1)],"Legacy Product")</f>
        <v>17244.25</v>
      </c>
      <c r="O21" s="6">
        <f t="shared" si="1"/>
        <v>0.19041079812206574</v>
      </c>
    </row>
    <row r="22" spans="1:15" s="15" customFormat="1" x14ac:dyDescent="0.35">
      <c r="A22" s="48">
        <v>18</v>
      </c>
      <c r="B22" s="28" t="s">
        <v>1334</v>
      </c>
      <c r="C22" s="30" t="s">
        <v>1333</v>
      </c>
      <c r="D22" s="49" t="s">
        <v>1</v>
      </c>
      <c r="E22" s="31" t="s">
        <v>1332</v>
      </c>
      <c r="F22" s="31" t="s">
        <v>1332</v>
      </c>
      <c r="G22" s="27">
        <v>1</v>
      </c>
      <c r="H22" s="32">
        <v>32835</v>
      </c>
      <c r="I22" s="24">
        <f t="shared" si="0"/>
        <v>0.34170854271356782</v>
      </c>
      <c r="J22" s="26">
        <v>21615</v>
      </c>
      <c r="K22" s="24"/>
      <c r="L22" s="23">
        <v>18</v>
      </c>
      <c r="M22" s="8">
        <f>_xlfn.XLOOKUP(E22,[1]!pnp[Product Code],[1]!pnp[MSRP],"Legacy Product")</f>
        <v>33000</v>
      </c>
      <c r="N22" s="8">
        <f>_xlfn.XLOOKUP(E22,[1]!pnp[Product Code],[1]!pnp[OEM Customer (FT1)],"Legacy Product")</f>
        <v>22597.5</v>
      </c>
      <c r="O22" s="6">
        <f t="shared" si="1"/>
        <v>0.31522727272727274</v>
      </c>
    </row>
    <row r="23" spans="1:15" s="15" customFormat="1" x14ac:dyDescent="0.35">
      <c r="A23" s="48">
        <v>19</v>
      </c>
      <c r="B23" s="28" t="s">
        <v>1331</v>
      </c>
      <c r="C23" s="30" t="s">
        <v>1330</v>
      </c>
      <c r="D23" s="49" t="s">
        <v>1</v>
      </c>
      <c r="E23" s="31" t="s">
        <v>1329</v>
      </c>
      <c r="F23" s="31" t="s">
        <v>1329</v>
      </c>
      <c r="G23" s="27">
        <v>1</v>
      </c>
      <c r="H23" s="32">
        <v>23150</v>
      </c>
      <c r="I23" s="24">
        <f t="shared" si="0"/>
        <v>0.37801295896328296</v>
      </c>
      <c r="J23" s="26">
        <v>14399</v>
      </c>
      <c r="K23" s="24"/>
      <c r="L23" s="23">
        <v>19</v>
      </c>
      <c r="M23" s="8">
        <f>_xlfn.XLOOKUP(E23,[1]!pnp[Product Code],[1]!pnp[MSRP],"Legacy Product")</f>
        <v>16600</v>
      </c>
      <c r="N23" s="8">
        <f>_xlfn.XLOOKUP(E23,[1]!pnp[Product Code],[1]!pnp[OEM Customer (FT1)],"Legacy Product")</f>
        <v>13909.249999999998</v>
      </c>
      <c r="O23" s="6">
        <f t="shared" si="1"/>
        <v>0.16209337349397601</v>
      </c>
    </row>
    <row r="24" spans="1:15" s="15" customFormat="1" x14ac:dyDescent="0.35">
      <c r="A24" s="48">
        <v>20</v>
      </c>
      <c r="B24" s="28" t="s">
        <v>1328</v>
      </c>
      <c r="C24" s="30" t="s">
        <v>1327</v>
      </c>
      <c r="D24" s="49" t="s">
        <v>1</v>
      </c>
      <c r="E24" s="30" t="s">
        <v>1326</v>
      </c>
      <c r="F24" s="30" t="s">
        <v>1326</v>
      </c>
      <c r="G24" s="27">
        <v>1</v>
      </c>
      <c r="H24" s="32">
        <v>24616</v>
      </c>
      <c r="I24" s="24">
        <f t="shared" si="0"/>
        <v>0.34507637309067274</v>
      </c>
      <c r="J24" s="26">
        <v>16121.6</v>
      </c>
      <c r="K24" s="24"/>
      <c r="L24" s="23">
        <v>20</v>
      </c>
      <c r="M24" s="8">
        <f>_xlfn.XLOOKUP(E24,[1]!pnp[Product Code],[1]!pnp[MSRP],"Legacy Product")</f>
        <v>18500</v>
      </c>
      <c r="N24" s="8">
        <f>_xlfn.XLOOKUP(E24,[1]!pnp[Product Code],[1]!pnp[OEM Customer (FT1)],"Legacy Product")</f>
        <v>15710.15</v>
      </c>
      <c r="O24" s="6">
        <f t="shared" si="1"/>
        <v>0.15080270270270271</v>
      </c>
    </row>
    <row r="25" spans="1:15" s="15" customFormat="1" x14ac:dyDescent="0.35">
      <c r="A25" s="48">
        <v>21</v>
      </c>
      <c r="B25" s="28" t="s">
        <v>1325</v>
      </c>
      <c r="C25" s="30" t="s">
        <v>1324</v>
      </c>
      <c r="D25" s="49" t="s">
        <v>1</v>
      </c>
      <c r="E25" s="30" t="s">
        <v>1323</v>
      </c>
      <c r="F25" s="30" t="s">
        <v>1323</v>
      </c>
      <c r="G25" s="27">
        <v>1</v>
      </c>
      <c r="H25" s="32">
        <v>23670</v>
      </c>
      <c r="I25" s="24">
        <f t="shared" si="0"/>
        <v>0.36286438529784537</v>
      </c>
      <c r="J25" s="26">
        <v>15081</v>
      </c>
      <c r="K25" s="24"/>
      <c r="L25" s="23">
        <v>21</v>
      </c>
      <c r="M25" s="8">
        <f>_xlfn.XLOOKUP(E25,[1]!pnp[Product Code],[1]!pnp[MSRP],"Legacy Product")</f>
        <v>16500</v>
      </c>
      <c r="N25" s="8">
        <f>_xlfn.XLOOKUP(E25,[1]!pnp[Product Code],[1]!pnp[OEM Customer (FT1)],"Legacy Product")</f>
        <v>13794.249999999998</v>
      </c>
      <c r="O25" s="6">
        <f t="shared" si="1"/>
        <v>0.16398484848484859</v>
      </c>
    </row>
    <row r="26" spans="1:15" s="15" customFormat="1" x14ac:dyDescent="0.35">
      <c r="A26" s="48">
        <v>22</v>
      </c>
      <c r="B26" s="28" t="s">
        <v>1322</v>
      </c>
      <c r="C26" s="30" t="s">
        <v>1321</v>
      </c>
      <c r="D26" s="49" t="s">
        <v>1</v>
      </c>
      <c r="E26" s="30" t="s">
        <v>1320</v>
      </c>
      <c r="F26" s="30" t="s">
        <v>1320</v>
      </c>
      <c r="G26" s="27">
        <v>1</v>
      </c>
      <c r="H26" s="32">
        <v>28510</v>
      </c>
      <c r="I26" s="24">
        <f t="shared" si="0"/>
        <v>0.35527884952648192</v>
      </c>
      <c r="J26" s="26">
        <v>18381</v>
      </c>
      <c r="K26" s="24"/>
      <c r="L26" s="23">
        <v>22</v>
      </c>
      <c r="M26" s="8">
        <f>_xlfn.XLOOKUP(E26,[1]!pnp[Product Code],[1]!pnp[MSRP],"Legacy Product")</f>
        <v>21300</v>
      </c>
      <c r="N26" s="8">
        <f>_xlfn.XLOOKUP(E26,[1]!pnp[Product Code],[1]!pnp[OEM Customer (FT1)],"Legacy Product")</f>
        <v>17244.25</v>
      </c>
      <c r="O26" s="6">
        <f t="shared" si="1"/>
        <v>0.19041079812206574</v>
      </c>
    </row>
    <row r="27" spans="1:15" s="15" customFormat="1" x14ac:dyDescent="0.35">
      <c r="A27" s="48">
        <v>23</v>
      </c>
      <c r="B27" s="28" t="s">
        <v>1319</v>
      </c>
      <c r="C27" s="30" t="s">
        <v>1318</v>
      </c>
      <c r="D27" s="49" t="s">
        <v>1</v>
      </c>
      <c r="E27" s="31" t="s">
        <v>1317</v>
      </c>
      <c r="F27" s="31" t="s">
        <v>1317</v>
      </c>
      <c r="G27" s="27">
        <v>1</v>
      </c>
      <c r="H27" s="32">
        <v>27110</v>
      </c>
      <c r="I27" s="24">
        <f t="shared" si="0"/>
        <v>0.30413131685724826</v>
      </c>
      <c r="J27" s="26">
        <v>18865</v>
      </c>
      <c r="K27" s="24"/>
      <c r="L27" s="23">
        <v>23</v>
      </c>
      <c r="M27" s="8">
        <f>_xlfn.XLOOKUP(E27,[1]!pnp[Product Code],[1]!pnp[MSRP],"Legacy Product")</f>
        <v>21000</v>
      </c>
      <c r="N27" s="8">
        <f>_xlfn.XLOOKUP(E27,[1]!pnp[Product Code],[1]!pnp[OEM Customer (FT1)],"Legacy Product")</f>
        <v>16669.25</v>
      </c>
      <c r="O27" s="6">
        <f t="shared" si="1"/>
        <v>0.20622619047619048</v>
      </c>
    </row>
    <row r="28" spans="1:15" s="15" customFormat="1" x14ac:dyDescent="0.35">
      <c r="A28" s="48">
        <v>24</v>
      </c>
      <c r="B28" s="28" t="s">
        <v>1316</v>
      </c>
      <c r="C28" s="30" t="s">
        <v>1315</v>
      </c>
      <c r="D28" s="49" t="s">
        <v>1</v>
      </c>
      <c r="E28" s="31" t="s">
        <v>1314</v>
      </c>
      <c r="F28" s="31" t="s">
        <v>1314</v>
      </c>
      <c r="G28" s="27">
        <v>1</v>
      </c>
      <c r="H28" s="32">
        <v>27110</v>
      </c>
      <c r="I28" s="24">
        <f t="shared" si="0"/>
        <v>0.30413131685724826</v>
      </c>
      <c r="J28" s="26">
        <v>18865</v>
      </c>
      <c r="K28" s="24"/>
      <c r="L28" s="23">
        <v>24</v>
      </c>
      <c r="M28" s="8">
        <f>_xlfn.XLOOKUP(E28,[1]!pnp[Product Code],[1]!pnp[MSRP],"Legacy Product")</f>
        <v>21000</v>
      </c>
      <c r="N28" s="8">
        <f>_xlfn.XLOOKUP(E28,[1]!pnp[Product Code],[1]!pnp[OEM Customer (FT1)],"Legacy Product")</f>
        <v>16669.25</v>
      </c>
      <c r="O28" s="6">
        <f t="shared" si="1"/>
        <v>0.20622619047619048</v>
      </c>
    </row>
    <row r="29" spans="1:15" s="15" customFormat="1" x14ac:dyDescent="0.35">
      <c r="A29" s="48">
        <v>25</v>
      </c>
      <c r="B29" s="28" t="s">
        <v>1313</v>
      </c>
      <c r="C29" s="30" t="s">
        <v>1312</v>
      </c>
      <c r="D29" s="49" t="s">
        <v>1</v>
      </c>
      <c r="E29" s="31" t="s">
        <v>1311</v>
      </c>
      <c r="F29" s="31" t="s">
        <v>1311</v>
      </c>
      <c r="G29" s="27">
        <v>1</v>
      </c>
      <c r="H29" s="26">
        <v>31270</v>
      </c>
      <c r="I29" s="24">
        <f t="shared" si="0"/>
        <v>0.25036776463063637</v>
      </c>
      <c r="J29" s="26">
        <v>23441</v>
      </c>
      <c r="K29" s="24"/>
      <c r="L29" s="23">
        <v>25</v>
      </c>
      <c r="M29" s="8">
        <f>_xlfn.XLOOKUP(E29,[1]!pnp[Product Code],[1]!pnp[MSRP],"Legacy Product")</f>
        <v>26000</v>
      </c>
      <c r="N29" s="8">
        <f>_xlfn.XLOOKUP(E29,[1]!pnp[Product Code],[1]!pnp[OEM Customer (FT1)],"Legacy Product")</f>
        <v>19544.25</v>
      </c>
      <c r="O29" s="6">
        <f t="shared" si="1"/>
        <v>0.24829807692307693</v>
      </c>
    </row>
    <row r="30" spans="1:15" s="15" customFormat="1" x14ac:dyDescent="0.35">
      <c r="A30" s="48">
        <v>26</v>
      </c>
      <c r="B30" s="28" t="s">
        <v>1310</v>
      </c>
      <c r="C30" s="30" t="s">
        <v>1309</v>
      </c>
      <c r="D30" s="49" t="s">
        <v>1</v>
      </c>
      <c r="E30" s="31" t="s">
        <v>1308</v>
      </c>
      <c r="F30" s="31" t="s">
        <v>1308</v>
      </c>
      <c r="G30" s="27">
        <v>1</v>
      </c>
      <c r="H30" s="26">
        <v>49047</v>
      </c>
      <c r="I30" s="24">
        <f t="shared" si="0"/>
        <v>0.39131853120476279</v>
      </c>
      <c r="J30" s="26">
        <v>29854</v>
      </c>
      <c r="K30" s="24"/>
      <c r="L30" s="23">
        <v>26</v>
      </c>
      <c r="M30" s="8">
        <f>_xlfn.XLOOKUP(E30,[1]!pnp[Product Code],[1]!pnp[MSRP],"Legacy Product")</f>
        <v>33000</v>
      </c>
      <c r="N30" s="8">
        <f>_xlfn.XLOOKUP(E30,[1]!pnp[Product Code],[1]!pnp[OEM Customer (FT1)],"Legacy Product")</f>
        <v>24144.249999999996</v>
      </c>
      <c r="O30" s="6">
        <f t="shared" si="1"/>
        <v>0.26835606060606071</v>
      </c>
    </row>
    <row r="31" spans="1:15" s="15" customFormat="1" x14ac:dyDescent="0.35">
      <c r="A31" s="48">
        <v>27</v>
      </c>
      <c r="B31" s="28" t="s">
        <v>1307</v>
      </c>
      <c r="C31" s="28" t="s">
        <v>1306</v>
      </c>
      <c r="D31" s="49" t="s">
        <v>1</v>
      </c>
      <c r="E31" s="31" t="s">
        <v>1305</v>
      </c>
      <c r="F31" s="31" t="s">
        <v>1305</v>
      </c>
      <c r="G31" s="27">
        <v>1</v>
      </c>
      <c r="H31" s="26">
        <v>52067</v>
      </c>
      <c r="I31" s="24">
        <f t="shared" si="0"/>
        <v>0.38437013847542589</v>
      </c>
      <c r="J31" s="26">
        <v>32054</v>
      </c>
      <c r="K31" s="24"/>
      <c r="L31" s="23">
        <v>27</v>
      </c>
      <c r="M31" s="8">
        <f>_xlfn.XLOOKUP(E31,[1]!pnp[Product Code],[1]!pnp[MSRP],"Legacy Product")</f>
        <v>36000</v>
      </c>
      <c r="N31" s="8">
        <f>_xlfn.XLOOKUP(E31,[1]!pnp[Product Code],[1]!pnp[OEM Customer (FT1)],"Legacy Product")</f>
        <v>25869.249999999996</v>
      </c>
      <c r="O31" s="6">
        <f t="shared" si="1"/>
        <v>0.28140972222222232</v>
      </c>
    </row>
    <row r="32" spans="1:15" s="15" customFormat="1" x14ac:dyDescent="0.35">
      <c r="A32" s="48">
        <v>28</v>
      </c>
      <c r="B32" s="28" t="s">
        <v>1304</v>
      </c>
      <c r="C32" s="28" t="s">
        <v>1303</v>
      </c>
      <c r="D32" s="49" t="s">
        <v>1</v>
      </c>
      <c r="E32" s="31" t="s">
        <v>1302</v>
      </c>
      <c r="F32" s="31" t="s">
        <v>1302</v>
      </c>
      <c r="G32" s="27">
        <v>1</v>
      </c>
      <c r="H32" s="26">
        <v>55087</v>
      </c>
      <c r="I32" s="24">
        <f t="shared" si="0"/>
        <v>0.37818360048650318</v>
      </c>
      <c r="J32" s="26">
        <v>34254</v>
      </c>
      <c r="K32" s="24"/>
      <c r="L32" s="23">
        <v>28</v>
      </c>
      <c r="M32" s="8">
        <f>_xlfn.XLOOKUP(E32,[1]!pnp[Product Code],[1]!pnp[MSRP],"Legacy Product")</f>
        <v>39000</v>
      </c>
      <c r="N32" s="8">
        <f>_xlfn.XLOOKUP(E32,[1]!pnp[Product Code],[1]!pnp[OEM Customer (FT1)],"Legacy Product")</f>
        <v>27594.249999999996</v>
      </c>
      <c r="O32" s="6">
        <f t="shared" si="1"/>
        <v>0.29245512820512831</v>
      </c>
    </row>
    <row r="33" spans="1:15" s="15" customFormat="1" x14ac:dyDescent="0.35">
      <c r="A33" s="48">
        <v>29</v>
      </c>
      <c r="B33" s="28" t="s">
        <v>1301</v>
      </c>
      <c r="C33" s="30" t="s">
        <v>1300</v>
      </c>
      <c r="D33" s="49" t="s">
        <v>1</v>
      </c>
      <c r="E33" s="31" t="s">
        <v>1299</v>
      </c>
      <c r="F33" s="31" t="s">
        <v>1299</v>
      </c>
      <c r="G33" s="27">
        <v>1</v>
      </c>
      <c r="H33" s="26">
        <v>49247</v>
      </c>
      <c r="I33" s="24">
        <f t="shared" si="0"/>
        <v>0.39155684610230063</v>
      </c>
      <c r="J33" s="26">
        <v>29964</v>
      </c>
      <c r="K33" s="24"/>
      <c r="L33" s="23">
        <v>29</v>
      </c>
      <c r="M33" s="8">
        <f>_xlfn.XLOOKUP(E33,[1]!pnp[Product Code],[1]!pnp[MSRP],"Legacy Product")</f>
        <v>39100</v>
      </c>
      <c r="N33" s="8">
        <f>_xlfn.XLOOKUP(E33,[1]!pnp[Product Code],[1]!pnp[OEM Customer (FT1)],"Legacy Product")</f>
        <v>24259.249999999996</v>
      </c>
      <c r="O33" s="6">
        <f t="shared" si="1"/>
        <v>0.37955882352941184</v>
      </c>
    </row>
    <row r="34" spans="1:15" s="15" customFormat="1" x14ac:dyDescent="0.35">
      <c r="A34" s="48">
        <v>30</v>
      </c>
      <c r="B34" s="28" t="s">
        <v>1298</v>
      </c>
      <c r="C34" s="28" t="s">
        <v>1297</v>
      </c>
      <c r="D34" s="49" t="s">
        <v>1</v>
      </c>
      <c r="E34" s="31" t="s">
        <v>1296</v>
      </c>
      <c r="F34" s="31" t="s">
        <v>1296</v>
      </c>
      <c r="G34" s="27">
        <v>1</v>
      </c>
      <c r="H34" s="26">
        <v>50313</v>
      </c>
      <c r="I34" s="24">
        <f t="shared" si="0"/>
        <v>0.37895573708584268</v>
      </c>
      <c r="J34" s="26">
        <v>31246.6</v>
      </c>
      <c r="K34" s="24"/>
      <c r="L34" s="23">
        <v>30</v>
      </c>
      <c r="M34" s="8">
        <f>_xlfn.XLOOKUP(E34,[1]!pnp[Product Code],[1]!pnp[MSRP],"Legacy Product")</f>
        <v>35000</v>
      </c>
      <c r="N34" s="8">
        <f>_xlfn.XLOOKUP(E34,[1]!pnp[Product Code],[1]!pnp[OEM Customer (FT1)],"Legacy Product")</f>
        <v>25600.149999999998</v>
      </c>
      <c r="O34" s="6">
        <f t="shared" si="1"/>
        <v>0.26856714285714289</v>
      </c>
    </row>
    <row r="35" spans="1:15" s="15" customFormat="1" x14ac:dyDescent="0.35">
      <c r="A35" s="48">
        <v>31</v>
      </c>
      <c r="B35" s="28" t="s">
        <v>1295</v>
      </c>
      <c r="C35" s="28" t="s">
        <v>1294</v>
      </c>
      <c r="D35" s="49" t="s">
        <v>1</v>
      </c>
      <c r="E35" s="31" t="s">
        <v>1293</v>
      </c>
      <c r="F35" s="31" t="s">
        <v>1293</v>
      </c>
      <c r="G35" s="27">
        <v>1</v>
      </c>
      <c r="H35" s="26">
        <v>49767</v>
      </c>
      <c r="I35" s="24">
        <f t="shared" si="0"/>
        <v>0.3842104205598087</v>
      </c>
      <c r="J35" s="26">
        <v>30646</v>
      </c>
      <c r="K35" s="24"/>
      <c r="L35" s="23">
        <v>31</v>
      </c>
      <c r="M35" s="8">
        <f>_xlfn.XLOOKUP(E35,[1]!pnp[Product Code],[1]!pnp[MSRP],"Legacy Product")</f>
        <v>33000</v>
      </c>
      <c r="N35" s="8">
        <f>_xlfn.XLOOKUP(E35,[1]!pnp[Product Code],[1]!pnp[OEM Customer (FT1)],"Legacy Product")</f>
        <v>24144.249999999996</v>
      </c>
      <c r="O35" s="6">
        <f t="shared" si="1"/>
        <v>0.26835606060606071</v>
      </c>
    </row>
    <row r="36" spans="1:15" s="15" customFormat="1" x14ac:dyDescent="0.35">
      <c r="A36" s="48">
        <v>32</v>
      </c>
      <c r="B36" s="28" t="s">
        <v>1292</v>
      </c>
      <c r="C36" s="28" t="s">
        <v>1291</v>
      </c>
      <c r="D36" s="49" t="s">
        <v>1</v>
      </c>
      <c r="E36" s="31" t="s">
        <v>1290</v>
      </c>
      <c r="F36" s="31" t="s">
        <v>1290</v>
      </c>
      <c r="G36" s="27">
        <v>1</v>
      </c>
      <c r="H36" s="26">
        <v>55807</v>
      </c>
      <c r="I36" s="24">
        <f t="shared" si="0"/>
        <v>0.37201426344365401</v>
      </c>
      <c r="J36" s="26">
        <v>35046</v>
      </c>
      <c r="K36" s="24"/>
      <c r="L36" s="23">
        <v>32</v>
      </c>
      <c r="M36" s="8">
        <f>_xlfn.XLOOKUP(E36,[1]!pnp[Product Code],[1]!pnp[MSRP],"Legacy Product")</f>
        <v>39000</v>
      </c>
      <c r="N36" s="8">
        <f>_xlfn.XLOOKUP(E36,[1]!pnp[Product Code],[1]!pnp[OEM Customer (FT1)],"Legacy Product")</f>
        <v>27594.249999999996</v>
      </c>
      <c r="O36" s="6">
        <f t="shared" si="1"/>
        <v>0.29245512820512831</v>
      </c>
    </row>
    <row r="37" spans="1:15" s="15" customFormat="1" x14ac:dyDescent="0.35">
      <c r="A37" s="48">
        <v>33</v>
      </c>
      <c r="B37" s="28" t="s">
        <v>1289</v>
      </c>
      <c r="C37" s="28" t="s">
        <v>1288</v>
      </c>
      <c r="D37" s="49" t="s">
        <v>1</v>
      </c>
      <c r="E37" s="31" t="s">
        <v>1287</v>
      </c>
      <c r="F37" s="31" t="s">
        <v>1287</v>
      </c>
      <c r="G37" s="27">
        <v>1</v>
      </c>
      <c r="H37" s="26">
        <v>51033</v>
      </c>
      <c r="I37" s="24">
        <f t="shared" ref="I37:I68" si="2">(H37-J37)/H37</f>
        <v>0.37219838143946077</v>
      </c>
      <c r="J37" s="26">
        <v>32038.6</v>
      </c>
      <c r="K37" s="24"/>
      <c r="L37" s="23">
        <v>33</v>
      </c>
      <c r="M37" s="8">
        <f>_xlfn.XLOOKUP(E37,[1]!pnp[Product Code],[1]!pnp[MSRP],"Legacy Product")</f>
        <v>35000</v>
      </c>
      <c r="N37" s="8">
        <f>_xlfn.XLOOKUP(E37,[1]!pnp[Product Code],[1]!pnp[OEM Customer (FT1)],"Legacy Product")</f>
        <v>25600.149999999998</v>
      </c>
      <c r="O37" s="6">
        <f t="shared" si="1"/>
        <v>0.26856714285714289</v>
      </c>
    </row>
    <row r="38" spans="1:15" s="15" customFormat="1" x14ac:dyDescent="0.35">
      <c r="A38" s="48">
        <v>34</v>
      </c>
      <c r="B38" s="28" t="s">
        <v>1286</v>
      </c>
      <c r="C38" s="28" t="s">
        <v>1285</v>
      </c>
      <c r="D38" s="49" t="s">
        <v>1</v>
      </c>
      <c r="E38" s="31" t="s">
        <v>1284</v>
      </c>
      <c r="F38" s="31" t="s">
        <v>1284</v>
      </c>
      <c r="G38" s="27">
        <v>1</v>
      </c>
      <c r="H38" s="26">
        <v>53207</v>
      </c>
      <c r="I38" s="24">
        <f t="shared" si="2"/>
        <v>0.35290469299152366</v>
      </c>
      <c r="J38" s="26">
        <v>34430</v>
      </c>
      <c r="K38" s="24"/>
      <c r="L38" s="23">
        <v>34</v>
      </c>
      <c r="M38" s="8">
        <f>_xlfn.XLOOKUP(E38,[1]!pnp[Product Code],[1]!pnp[MSRP],"Legacy Product")</f>
        <v>38000</v>
      </c>
      <c r="N38" s="8">
        <f>_xlfn.XLOOKUP(E38,[1]!pnp[Product Code],[1]!pnp[OEM Customer (FT1)],"Legacy Product")</f>
        <v>27019.249999999996</v>
      </c>
      <c r="O38" s="6">
        <f t="shared" si="1"/>
        <v>0.288967105263158</v>
      </c>
    </row>
    <row r="39" spans="1:15" s="15" customFormat="1" x14ac:dyDescent="0.35">
      <c r="A39" s="48">
        <v>35</v>
      </c>
      <c r="B39" s="28" t="s">
        <v>1283</v>
      </c>
      <c r="C39" s="28" t="s">
        <v>1282</v>
      </c>
      <c r="D39" s="49" t="s">
        <v>1</v>
      </c>
      <c r="E39" s="31" t="s">
        <v>1281</v>
      </c>
      <c r="F39" s="31" t="s">
        <v>1281</v>
      </c>
      <c r="G39" s="27">
        <v>1</v>
      </c>
      <c r="H39" s="26">
        <v>54473</v>
      </c>
      <c r="I39" s="24">
        <f t="shared" si="2"/>
        <v>0.34237879316358566</v>
      </c>
      <c r="J39" s="26">
        <v>35822.6</v>
      </c>
      <c r="K39" s="24"/>
      <c r="L39" s="23">
        <v>35</v>
      </c>
      <c r="M39" s="8">
        <f>_xlfn.XLOOKUP(E39,[1]!pnp[Product Code],[1]!pnp[MSRP],"Legacy Product")</f>
        <v>40000</v>
      </c>
      <c r="N39" s="8">
        <f>_xlfn.XLOOKUP(E39,[1]!pnp[Product Code],[1]!pnp[OEM Customer (FT1)],"Legacy Product")</f>
        <v>28475.149999999998</v>
      </c>
      <c r="O39" s="6">
        <f t="shared" si="1"/>
        <v>0.28812125000000005</v>
      </c>
    </row>
    <row r="40" spans="1:15" s="15" customFormat="1" x14ac:dyDescent="0.35">
      <c r="A40" s="48">
        <v>36</v>
      </c>
      <c r="B40" s="28" t="s">
        <v>1280</v>
      </c>
      <c r="C40" s="28" t="s">
        <v>1253</v>
      </c>
      <c r="D40" s="49" t="s">
        <v>1</v>
      </c>
      <c r="E40" s="31" t="s">
        <v>1279</v>
      </c>
      <c r="F40" s="31" t="s">
        <v>1279</v>
      </c>
      <c r="G40" s="27">
        <v>1</v>
      </c>
      <c r="H40" s="26">
        <v>84655</v>
      </c>
      <c r="I40" s="24">
        <f t="shared" si="2"/>
        <v>0.4232650168330282</v>
      </c>
      <c r="J40" s="26">
        <v>48823.5</v>
      </c>
      <c r="K40" s="24"/>
      <c r="L40" s="23">
        <v>36</v>
      </c>
      <c r="M40" s="8">
        <f>_xlfn.XLOOKUP(E40,[1]!pnp[Product Code],[1]!pnp[MSRP],"Legacy Product")</f>
        <v>55000</v>
      </c>
      <c r="N40" s="8">
        <f>_xlfn.XLOOKUP(E40,[1]!pnp[Product Code],[1]!pnp[OEM Customer (FT1)],"Legacy Product")</f>
        <v>44844.25</v>
      </c>
      <c r="O40" s="6">
        <f t="shared" si="1"/>
        <v>0.18465000000000001</v>
      </c>
    </row>
    <row r="41" spans="1:15" s="15" customFormat="1" x14ac:dyDescent="0.35">
      <c r="A41" s="48">
        <v>37</v>
      </c>
      <c r="B41" s="28" t="s">
        <v>1278</v>
      </c>
      <c r="C41" s="28" t="s">
        <v>1277</v>
      </c>
      <c r="D41" s="49" t="s">
        <v>1</v>
      </c>
      <c r="E41" s="31" t="s">
        <v>1276</v>
      </c>
      <c r="F41" s="31" t="s">
        <v>1276</v>
      </c>
      <c r="G41" s="27">
        <v>1</v>
      </c>
      <c r="H41" s="26">
        <v>90695</v>
      </c>
      <c r="I41" s="24">
        <f t="shared" si="2"/>
        <v>0.41315949060036383</v>
      </c>
      <c r="J41" s="26">
        <v>53223.5</v>
      </c>
      <c r="K41" s="24"/>
      <c r="L41" s="23">
        <v>37</v>
      </c>
      <c r="M41" s="8">
        <f>_xlfn.XLOOKUP(E41,[1]!pnp[Product Code],[1]!pnp[MSRP],"Legacy Product")</f>
        <v>66000</v>
      </c>
      <c r="N41" s="8">
        <f>_xlfn.XLOOKUP(E41,[1]!pnp[Product Code],[1]!pnp[OEM Customer (FT1)],"Legacy Product")</f>
        <v>48294.249999999993</v>
      </c>
      <c r="O41" s="6">
        <f t="shared" si="1"/>
        <v>0.26826893939393953</v>
      </c>
    </row>
    <row r="42" spans="1:15" s="15" customFormat="1" x14ac:dyDescent="0.35">
      <c r="A42" s="48">
        <v>38</v>
      </c>
      <c r="B42" s="28" t="s">
        <v>1275</v>
      </c>
      <c r="C42" s="28" t="s">
        <v>1274</v>
      </c>
      <c r="D42" s="49" t="s">
        <v>1</v>
      </c>
      <c r="E42" s="31" t="s">
        <v>1273</v>
      </c>
      <c r="F42" s="31" t="s">
        <v>1273</v>
      </c>
      <c r="G42" s="27">
        <v>1</v>
      </c>
      <c r="H42" s="26">
        <v>84855</v>
      </c>
      <c r="I42" s="24">
        <f t="shared" si="2"/>
        <v>0.40691650462553769</v>
      </c>
      <c r="J42" s="26">
        <v>50326.1</v>
      </c>
      <c r="K42" s="24"/>
      <c r="L42" s="23">
        <v>38</v>
      </c>
      <c r="M42" s="8">
        <f>_xlfn.XLOOKUP(E42,[1]!pnp[Product Code],[1]!pnp[MSRP],"Legacy Product")</f>
        <v>60100</v>
      </c>
      <c r="N42" s="8">
        <f>_xlfn.XLOOKUP(E42,[1]!pnp[Product Code],[1]!pnp[OEM Customer (FT1)],"Legacy Product")</f>
        <v>44959.25</v>
      </c>
      <c r="O42" s="6">
        <f t="shared" si="1"/>
        <v>0.25192595673876872</v>
      </c>
    </row>
    <row r="43" spans="1:15" s="15" customFormat="1" x14ac:dyDescent="0.35">
      <c r="A43" s="48">
        <v>39</v>
      </c>
      <c r="B43" s="28" t="s">
        <v>1272</v>
      </c>
      <c r="C43" s="28" t="s">
        <v>1271</v>
      </c>
      <c r="D43" s="49" t="s">
        <v>1</v>
      </c>
      <c r="E43" s="31" t="s">
        <v>1270</v>
      </c>
      <c r="F43" s="31" t="s">
        <v>1270</v>
      </c>
      <c r="G43" s="27">
        <v>1</v>
      </c>
      <c r="H43" s="26">
        <v>85921</v>
      </c>
      <c r="I43" s="24">
        <f t="shared" si="2"/>
        <v>0.41555498655741901</v>
      </c>
      <c r="J43" s="26">
        <v>50216.1</v>
      </c>
      <c r="K43" s="24"/>
      <c r="L43" s="23">
        <v>39</v>
      </c>
      <c r="M43" s="8">
        <f>_xlfn.XLOOKUP(E43,[1]!pnp[Product Code],[1]!pnp[MSRP],"Legacy Product")</f>
        <v>62000</v>
      </c>
      <c r="N43" s="8">
        <f>_xlfn.XLOOKUP(E43,[1]!pnp[Product Code],[1]!pnp[OEM Customer (FT1)],"Legacy Product")</f>
        <v>46300.149999999994</v>
      </c>
      <c r="O43" s="6">
        <f t="shared" si="1"/>
        <v>0.25322338709677428</v>
      </c>
    </row>
    <row r="44" spans="1:15" s="15" customFormat="1" x14ac:dyDescent="0.35">
      <c r="A44" s="48">
        <v>40</v>
      </c>
      <c r="B44" s="28" t="s">
        <v>1269</v>
      </c>
      <c r="C44" s="28" t="s">
        <v>1268</v>
      </c>
      <c r="D44" s="49" t="s">
        <v>1</v>
      </c>
      <c r="E44" s="31" t="s">
        <v>1267</v>
      </c>
      <c r="F44" s="31" t="s">
        <v>1267</v>
      </c>
      <c r="G44" s="27">
        <v>1</v>
      </c>
      <c r="H44" s="26">
        <v>85375</v>
      </c>
      <c r="I44" s="24">
        <f t="shared" si="2"/>
        <v>0.41885212298682284</v>
      </c>
      <c r="J44" s="26">
        <v>49615.5</v>
      </c>
      <c r="K44" s="24"/>
      <c r="L44" s="23">
        <v>40</v>
      </c>
      <c r="M44" s="8">
        <f>_xlfn.XLOOKUP(E44,[1]!pnp[Product Code],[1]!pnp[MSRP],"Legacy Product")</f>
        <v>60000</v>
      </c>
      <c r="N44" s="8">
        <f>_xlfn.XLOOKUP(E44,[1]!pnp[Product Code],[1]!pnp[OEM Customer (FT1)],"Legacy Product")</f>
        <v>44844.25</v>
      </c>
      <c r="O44" s="6">
        <f t="shared" si="1"/>
        <v>0.25259583333333335</v>
      </c>
    </row>
    <row r="45" spans="1:15" s="15" customFormat="1" x14ac:dyDescent="0.35">
      <c r="A45" s="48">
        <v>41</v>
      </c>
      <c r="B45" s="28" t="s">
        <v>1266</v>
      </c>
      <c r="C45" s="28" t="s">
        <v>1265</v>
      </c>
      <c r="D45" s="49" t="s">
        <v>1</v>
      </c>
      <c r="E45" s="31" t="s">
        <v>1264</v>
      </c>
      <c r="F45" s="31" t="s">
        <v>1264</v>
      </c>
      <c r="G45" s="27">
        <v>1</v>
      </c>
      <c r="H45" s="26">
        <v>91415</v>
      </c>
      <c r="I45" s="24">
        <f t="shared" si="2"/>
        <v>0.40911775966745062</v>
      </c>
      <c r="J45" s="26">
        <v>54015.5</v>
      </c>
      <c r="K45" s="24"/>
      <c r="L45" s="23">
        <v>41</v>
      </c>
      <c r="M45" s="8">
        <f>_xlfn.XLOOKUP(E45,[1]!pnp[Product Code],[1]!pnp[MSRP],"Legacy Product")</f>
        <v>66000</v>
      </c>
      <c r="N45" s="8">
        <f>_xlfn.XLOOKUP(E45,[1]!pnp[Product Code],[1]!pnp[OEM Customer (FT1)],"Legacy Product")</f>
        <v>48294.249999999993</v>
      </c>
      <c r="O45" s="6">
        <f t="shared" si="1"/>
        <v>0.26826893939393953</v>
      </c>
    </row>
    <row r="46" spans="1:15" s="15" customFormat="1" x14ac:dyDescent="0.35">
      <c r="A46" s="48">
        <v>42</v>
      </c>
      <c r="B46" s="28" t="s">
        <v>1263</v>
      </c>
      <c r="C46" s="28" t="s">
        <v>1262</v>
      </c>
      <c r="D46" s="49" t="s">
        <v>1</v>
      </c>
      <c r="E46" s="31" t="s">
        <v>1261</v>
      </c>
      <c r="F46" s="31" t="s">
        <v>1261</v>
      </c>
      <c r="G46" s="27">
        <v>1</v>
      </c>
      <c r="H46" s="26">
        <v>88815</v>
      </c>
      <c r="I46" s="24">
        <f t="shared" si="2"/>
        <v>0.39875584079265891</v>
      </c>
      <c r="J46" s="26">
        <v>53399.5</v>
      </c>
      <c r="K46" s="24"/>
      <c r="L46" s="23">
        <v>42</v>
      </c>
      <c r="M46" s="8">
        <f>_xlfn.XLOOKUP(E46,[1]!pnp[Product Code],[1]!pnp[MSRP],"Legacy Product")</f>
        <v>65000</v>
      </c>
      <c r="N46" s="8">
        <f>_xlfn.XLOOKUP(E46,[1]!pnp[Product Code],[1]!pnp[OEM Customer (FT1)],"Legacy Product")</f>
        <v>47719.249999999993</v>
      </c>
      <c r="O46" s="6">
        <f t="shared" si="1"/>
        <v>0.26585769230769241</v>
      </c>
    </row>
    <row r="47" spans="1:15" s="15" customFormat="1" x14ac:dyDescent="0.35">
      <c r="A47" s="48">
        <v>43</v>
      </c>
      <c r="B47" s="28" t="s">
        <v>1260</v>
      </c>
      <c r="C47" s="28" t="s">
        <v>1259</v>
      </c>
      <c r="D47" s="49" t="s">
        <v>1</v>
      </c>
      <c r="E47" s="30" t="s">
        <v>1258</v>
      </c>
      <c r="F47" s="30" t="s">
        <v>1258</v>
      </c>
      <c r="G47" s="27">
        <v>1</v>
      </c>
      <c r="H47" s="26">
        <v>90081</v>
      </c>
      <c r="I47" s="24">
        <f t="shared" si="2"/>
        <v>0.39174631720340586</v>
      </c>
      <c r="J47" s="26">
        <v>54792.1</v>
      </c>
      <c r="K47" s="24"/>
      <c r="L47" s="23">
        <v>43</v>
      </c>
      <c r="M47" s="8">
        <f>_xlfn.XLOOKUP(E47,[1]!pnp[Product Code],[1]!pnp[MSRP],"Legacy Product")</f>
        <v>67000</v>
      </c>
      <c r="N47" s="8">
        <f>_xlfn.XLOOKUP(E47,[1]!pnp[Product Code],[1]!pnp[OEM Customer (FT1)],"Legacy Product")</f>
        <v>49175.149999999994</v>
      </c>
      <c r="O47" s="6">
        <f t="shared" si="1"/>
        <v>0.26604253731343291</v>
      </c>
    </row>
    <row r="48" spans="1:15" s="15" customFormat="1" x14ac:dyDescent="0.35">
      <c r="A48" s="48">
        <v>44</v>
      </c>
      <c r="B48" s="28" t="s">
        <v>1257</v>
      </c>
      <c r="C48" s="28" t="s">
        <v>1256</v>
      </c>
      <c r="D48" s="49" t="s">
        <v>1</v>
      </c>
      <c r="E48" s="31" t="s">
        <v>1255</v>
      </c>
      <c r="F48" s="31" t="s">
        <v>1255</v>
      </c>
      <c r="G48" s="27">
        <v>1</v>
      </c>
      <c r="H48" s="26">
        <v>88815</v>
      </c>
      <c r="I48" s="24">
        <f t="shared" si="2"/>
        <v>1</v>
      </c>
      <c r="J48" s="28"/>
      <c r="K48" s="24"/>
      <c r="L48" s="23">
        <v>44</v>
      </c>
      <c r="M48" s="8">
        <f>_xlfn.XLOOKUP(E48,[1]!pnp[Product Code],[1]!pnp[MSRP],"Legacy Product")</f>
        <v>65000</v>
      </c>
      <c r="N48" s="8">
        <f>_xlfn.XLOOKUP(E48,[1]!pnp[Product Code],[1]!pnp[OEM Customer (FT1)],"Legacy Product")</f>
        <v>47719.249999999993</v>
      </c>
      <c r="O48" s="6">
        <f t="shared" si="1"/>
        <v>0.26585769230769241</v>
      </c>
    </row>
    <row r="49" spans="1:15" s="15" customFormat="1" x14ac:dyDescent="0.35">
      <c r="A49" s="48">
        <v>45</v>
      </c>
      <c r="B49" s="28" t="s">
        <v>1254</v>
      </c>
      <c r="C49" s="28" t="s">
        <v>1253</v>
      </c>
      <c r="D49" s="49" t="s">
        <v>1</v>
      </c>
      <c r="E49" s="31" t="s">
        <v>1252</v>
      </c>
      <c r="F49" s="31" t="s">
        <v>1252</v>
      </c>
      <c r="G49" s="27">
        <v>1</v>
      </c>
      <c r="H49" s="26">
        <v>94015</v>
      </c>
      <c r="I49" s="24">
        <f t="shared" si="2"/>
        <v>0.45408924107855125</v>
      </c>
      <c r="J49" s="26">
        <v>51323.8</v>
      </c>
      <c r="K49" s="24"/>
      <c r="L49" s="23">
        <v>45</v>
      </c>
      <c r="M49" s="8">
        <f>_xlfn.XLOOKUP(E49,[1]!pnp[Product Code],[1]!pnp[MSRP],"Legacy Product")</f>
        <v>68000</v>
      </c>
      <c r="N49" s="8">
        <f>_xlfn.XLOOKUP(E49,[1]!pnp[Product Code],[1]!pnp[OEM Customer (FT1)],"Legacy Product")</f>
        <v>48294.249999999993</v>
      </c>
      <c r="O49" s="6">
        <f t="shared" si="1"/>
        <v>0.28979044117647068</v>
      </c>
    </row>
    <row r="50" spans="1:15" s="15" customFormat="1" x14ac:dyDescent="0.35">
      <c r="A50" s="48">
        <v>46</v>
      </c>
      <c r="B50" s="28" t="s">
        <v>1251</v>
      </c>
      <c r="C50" s="28" t="s">
        <v>1250</v>
      </c>
      <c r="D50" s="49" t="s">
        <v>1</v>
      </c>
      <c r="E50" s="31" t="s">
        <v>1249</v>
      </c>
      <c r="F50" s="31" t="s">
        <v>1249</v>
      </c>
      <c r="G50" s="27">
        <v>1</v>
      </c>
      <c r="H50" s="26">
        <v>95281</v>
      </c>
      <c r="I50" s="24">
        <f t="shared" si="2"/>
        <v>0.44672704946421637</v>
      </c>
      <c r="J50" s="26">
        <v>52716.4</v>
      </c>
      <c r="K50" s="24"/>
      <c r="L50" s="23">
        <v>46</v>
      </c>
      <c r="M50" s="8">
        <f>_xlfn.XLOOKUP(E50,[1]!pnp[Product Code],[1]!pnp[MSRP],"Legacy Product")</f>
        <v>70000</v>
      </c>
      <c r="N50" s="8">
        <f>_xlfn.XLOOKUP(E50,[1]!pnp[Product Code],[1]!pnp[OEM Customer (FT1)],"Legacy Product")</f>
        <v>49750.149999999994</v>
      </c>
      <c r="O50" s="6">
        <f t="shared" si="1"/>
        <v>0.28928357142857153</v>
      </c>
    </row>
    <row r="51" spans="1:15" s="15" customFormat="1" x14ac:dyDescent="0.35">
      <c r="A51" s="48">
        <v>47</v>
      </c>
      <c r="B51" s="28" t="s">
        <v>1248</v>
      </c>
      <c r="C51" s="28" t="s">
        <v>1247</v>
      </c>
      <c r="D51" s="49" t="s">
        <v>1</v>
      </c>
      <c r="E51" s="31" t="s">
        <v>1246</v>
      </c>
      <c r="F51" s="31" t="s">
        <v>1246</v>
      </c>
      <c r="G51" s="27">
        <v>1</v>
      </c>
      <c r="H51" s="26">
        <v>103278</v>
      </c>
      <c r="I51" s="24">
        <f t="shared" si="2"/>
        <v>0.46789345262301746</v>
      </c>
      <c r="J51" s="26">
        <v>54954.9</v>
      </c>
      <c r="K51" s="24"/>
      <c r="L51" s="23">
        <v>47</v>
      </c>
      <c r="M51" s="8">
        <f>_xlfn.XLOOKUP(E51,[1]!pnp[Product Code],[1]!pnp[MSRP],"Legacy Product")</f>
        <v>85000</v>
      </c>
      <c r="N51" s="8">
        <f>_xlfn.XLOOKUP(E51,[1]!pnp[Product Code],[1]!pnp[OEM Customer (FT1)],"Legacy Product")</f>
        <v>50594.249999999993</v>
      </c>
      <c r="O51" s="6">
        <f t="shared" si="1"/>
        <v>0.40477352941176481</v>
      </c>
    </row>
    <row r="52" spans="1:15" s="15" customFormat="1" x14ac:dyDescent="0.35">
      <c r="A52" s="48">
        <v>48</v>
      </c>
      <c r="B52" s="28" t="s">
        <v>1245</v>
      </c>
      <c r="C52" s="28" t="s">
        <v>1244</v>
      </c>
      <c r="D52" s="49" t="s">
        <v>1</v>
      </c>
      <c r="E52" s="31" t="s">
        <v>1243</v>
      </c>
      <c r="F52" s="31" t="s">
        <v>1243</v>
      </c>
      <c r="G52" s="27">
        <v>1</v>
      </c>
      <c r="H52" s="26">
        <v>109318</v>
      </c>
      <c r="I52" s="24">
        <f t="shared" si="2"/>
        <v>0.45704367075870395</v>
      </c>
      <c r="J52" s="26">
        <v>59354.9</v>
      </c>
      <c r="K52" s="24"/>
      <c r="L52" s="23">
        <v>48</v>
      </c>
      <c r="M52" s="8">
        <f>_xlfn.XLOOKUP(E52,[1]!pnp[Product Code],[1]!pnp[MSRP],"Legacy Product")</f>
        <v>91000</v>
      </c>
      <c r="N52" s="8">
        <f>_xlfn.XLOOKUP(E52,[1]!pnp[Product Code],[1]!pnp[OEM Customer (FT1)],"Legacy Product")</f>
        <v>54044.249999999993</v>
      </c>
      <c r="O52" s="6">
        <f t="shared" si="1"/>
        <v>0.40610714285714294</v>
      </c>
    </row>
    <row r="53" spans="1:15" s="15" customFormat="1" x14ac:dyDescent="0.35">
      <c r="A53" s="48">
        <v>49</v>
      </c>
      <c r="B53" s="28" t="s">
        <v>1242</v>
      </c>
      <c r="C53" s="28" t="s">
        <v>1241</v>
      </c>
      <c r="D53" s="49" t="s">
        <v>1</v>
      </c>
      <c r="E53" s="31" t="s">
        <v>1240</v>
      </c>
      <c r="F53" s="31" t="s">
        <v>1240</v>
      </c>
      <c r="G53" s="27">
        <v>1</v>
      </c>
      <c r="H53" s="26">
        <v>103478</v>
      </c>
      <c r="I53" s="24">
        <f t="shared" si="2"/>
        <v>0.46785886855176945</v>
      </c>
      <c r="J53" s="26">
        <v>55064.9</v>
      </c>
      <c r="K53" s="24"/>
      <c r="L53" s="23">
        <v>49</v>
      </c>
      <c r="M53" s="8">
        <f>_xlfn.XLOOKUP(E53,[1]!pnp[Product Code],[1]!pnp[MSRP],"Legacy Product")</f>
        <v>85100</v>
      </c>
      <c r="N53" s="8">
        <f>_xlfn.XLOOKUP(E53,[1]!pnp[Product Code],[1]!pnp[OEM Customer (FT1)],"Legacy Product")</f>
        <v>54159.249999999993</v>
      </c>
      <c r="O53" s="6">
        <f t="shared" si="1"/>
        <v>0.36358108108108117</v>
      </c>
    </row>
    <row r="54" spans="1:15" s="15" customFormat="1" x14ac:dyDescent="0.35">
      <c r="A54" s="48">
        <v>50</v>
      </c>
      <c r="B54" s="28" t="s">
        <v>1239</v>
      </c>
      <c r="C54" s="28" t="s">
        <v>1238</v>
      </c>
      <c r="D54" s="49" t="s">
        <v>1</v>
      </c>
      <c r="E54" s="31" t="s">
        <v>1237</v>
      </c>
      <c r="F54" s="31" t="s">
        <v>1237</v>
      </c>
      <c r="G54" s="27">
        <v>1</v>
      </c>
      <c r="H54" s="26">
        <v>104544</v>
      </c>
      <c r="I54" s="24">
        <f t="shared" si="2"/>
        <v>0.46101641414141414</v>
      </c>
      <c r="J54" s="26">
        <v>56347.5</v>
      </c>
      <c r="K54" s="24"/>
      <c r="L54" s="23">
        <v>50</v>
      </c>
      <c r="M54" s="8">
        <f>_xlfn.XLOOKUP(E54,[1]!pnp[Product Code],[1]!pnp[MSRP],"Legacy Product")</f>
        <v>87000</v>
      </c>
      <c r="N54" s="8">
        <f>_xlfn.XLOOKUP(E54,[1]!pnp[Product Code],[1]!pnp[OEM Customer (FT1)],"Legacy Product")</f>
        <v>52050.149999999994</v>
      </c>
      <c r="O54" s="6">
        <f t="shared" si="1"/>
        <v>0.40172241379310353</v>
      </c>
    </row>
    <row r="55" spans="1:15" s="15" customFormat="1" x14ac:dyDescent="0.35">
      <c r="A55" s="48">
        <v>51</v>
      </c>
      <c r="B55" s="28" t="s">
        <v>1236</v>
      </c>
      <c r="C55" s="28" t="s">
        <v>1235</v>
      </c>
      <c r="D55" s="49" t="s">
        <v>1</v>
      </c>
      <c r="E55" s="31" t="s">
        <v>1234</v>
      </c>
      <c r="F55" s="31" t="s">
        <v>1234</v>
      </c>
      <c r="G55" s="27">
        <v>1</v>
      </c>
      <c r="H55" s="26">
        <v>103998</v>
      </c>
      <c r="I55" s="24">
        <f t="shared" si="2"/>
        <v>0.46396180695782607</v>
      </c>
      <c r="J55" s="26">
        <v>55746.9</v>
      </c>
      <c r="K55" s="24"/>
      <c r="L55" s="23">
        <v>51</v>
      </c>
      <c r="M55" s="8">
        <f>_xlfn.XLOOKUP(E55,[1]!pnp[Product Code],[1]!pnp[MSRP],"Legacy Product")</f>
        <v>85000</v>
      </c>
      <c r="N55" s="8">
        <f>_xlfn.XLOOKUP(E55,[1]!pnp[Product Code],[1]!pnp[OEM Customer (FT1)],"Legacy Product")</f>
        <v>50594.249999999993</v>
      </c>
      <c r="O55" s="6">
        <f t="shared" si="1"/>
        <v>0.40477352941176481</v>
      </c>
    </row>
    <row r="56" spans="1:15" s="15" customFormat="1" x14ac:dyDescent="0.35">
      <c r="A56" s="48">
        <v>52</v>
      </c>
      <c r="B56" s="28" t="s">
        <v>1233</v>
      </c>
      <c r="C56" s="28" t="s">
        <v>1232</v>
      </c>
      <c r="D56" s="49" t="s">
        <v>1</v>
      </c>
      <c r="E56" s="30" t="s">
        <v>1231</v>
      </c>
      <c r="F56" s="30" t="s">
        <v>1231</v>
      </c>
      <c r="G56" s="27">
        <v>1</v>
      </c>
      <c r="H56" s="26">
        <v>110038</v>
      </c>
      <c r="I56" s="24">
        <f t="shared" si="2"/>
        <v>0.4533988258601574</v>
      </c>
      <c r="J56" s="26">
        <v>60146.9</v>
      </c>
      <c r="K56" s="24"/>
      <c r="L56" s="23">
        <v>52</v>
      </c>
      <c r="M56" s="8">
        <f>_xlfn.XLOOKUP(E56,[1]!pnp[Product Code],[1]!pnp[MSRP],"Legacy Product")</f>
        <v>91000</v>
      </c>
      <c r="N56" s="8">
        <f>_xlfn.XLOOKUP(E56,[1]!pnp[Product Code],[1]!pnp[OEM Customer (FT1)],"Legacy Product")</f>
        <v>54044.249999999993</v>
      </c>
      <c r="O56" s="6">
        <f t="shared" si="1"/>
        <v>0.40610714285714294</v>
      </c>
    </row>
    <row r="57" spans="1:15" s="15" customFormat="1" x14ac:dyDescent="0.35">
      <c r="A57" s="48">
        <v>53</v>
      </c>
      <c r="B57" s="28" t="s">
        <v>1230</v>
      </c>
      <c r="C57" s="28" t="s">
        <v>1229</v>
      </c>
      <c r="D57" s="49" t="s">
        <v>1</v>
      </c>
      <c r="E57" s="30" t="s">
        <v>1228</v>
      </c>
      <c r="F57" s="30" t="s">
        <v>1228</v>
      </c>
      <c r="G57" s="27">
        <v>1</v>
      </c>
      <c r="H57" s="26">
        <v>107438</v>
      </c>
      <c r="I57" s="24">
        <f t="shared" si="2"/>
        <v>0.44590461475455612</v>
      </c>
      <c r="J57" s="26">
        <v>59530.9</v>
      </c>
      <c r="K57" s="24"/>
      <c r="L57" s="23">
        <v>53</v>
      </c>
      <c r="M57" s="8">
        <f>_xlfn.XLOOKUP(E57,[1]!pnp[Product Code],[1]!pnp[MSRP],"Legacy Product")</f>
        <v>90000</v>
      </c>
      <c r="N57" s="8">
        <f>_xlfn.XLOOKUP(E57,[1]!pnp[Product Code],[1]!pnp[OEM Customer (FT1)],"Legacy Product")</f>
        <v>53469.249999999993</v>
      </c>
      <c r="O57" s="6">
        <f t="shared" si="1"/>
        <v>0.4058972222222223</v>
      </c>
    </row>
    <row r="58" spans="1:15" s="15" customFormat="1" x14ac:dyDescent="0.35">
      <c r="A58" s="48">
        <v>54</v>
      </c>
      <c r="B58" s="28" t="s">
        <v>1227</v>
      </c>
      <c r="C58" s="28" t="s">
        <v>1226</v>
      </c>
      <c r="D58" s="49" t="s">
        <v>1</v>
      </c>
      <c r="E58" s="30" t="s">
        <v>1225</v>
      </c>
      <c r="F58" s="30" t="s">
        <v>1225</v>
      </c>
      <c r="G58" s="27">
        <v>1</v>
      </c>
      <c r="H58" s="26">
        <v>108158</v>
      </c>
      <c r="I58" s="24">
        <f t="shared" si="2"/>
        <v>0.44227056713326801</v>
      </c>
      <c r="J58" s="26">
        <v>60322.9</v>
      </c>
      <c r="K58" s="24"/>
      <c r="L58" s="23">
        <v>54</v>
      </c>
      <c r="M58" s="8">
        <f>_xlfn.XLOOKUP(E58,[1]!pnp[Product Code],[1]!pnp[MSRP],"Legacy Product")</f>
        <v>90000</v>
      </c>
      <c r="N58" s="8">
        <f>_xlfn.XLOOKUP(E58,[1]!pnp[Product Code],[1]!pnp[OEM Customer (FT1)],"Legacy Product")</f>
        <v>53469.249999999993</v>
      </c>
      <c r="O58" s="6">
        <f t="shared" si="1"/>
        <v>0.4058972222222223</v>
      </c>
    </row>
    <row r="59" spans="1:15" s="15" customFormat="1" x14ac:dyDescent="0.35">
      <c r="A59" s="48">
        <v>55</v>
      </c>
      <c r="B59" s="28" t="s">
        <v>1224</v>
      </c>
      <c r="C59" s="28" t="s">
        <v>1223</v>
      </c>
      <c r="D59" s="49" t="s">
        <v>1</v>
      </c>
      <c r="E59" s="30" t="s">
        <v>1222</v>
      </c>
      <c r="F59" s="30" t="s">
        <v>1222</v>
      </c>
      <c r="G59" s="27">
        <v>1</v>
      </c>
      <c r="H59" s="26">
        <v>108704</v>
      </c>
      <c r="I59" s="24">
        <f t="shared" si="2"/>
        <v>0.43954684280247275</v>
      </c>
      <c r="J59" s="26">
        <v>60923.5</v>
      </c>
      <c r="K59" s="24"/>
      <c r="L59" s="23">
        <v>55</v>
      </c>
      <c r="M59" s="8">
        <f>_xlfn.XLOOKUP(E59,[1]!pnp[Product Code],[1]!pnp[MSRP],"Legacy Product")</f>
        <v>92000</v>
      </c>
      <c r="N59" s="8">
        <f>_xlfn.XLOOKUP(E59,[1]!pnp[Product Code],[1]!pnp[OEM Customer (FT1)],"Legacy Product")</f>
        <v>54925.149999999994</v>
      </c>
      <c r="O59" s="6">
        <f t="shared" si="1"/>
        <v>0.40298750000000005</v>
      </c>
    </row>
    <row r="60" spans="1:15" s="15" customFormat="1" x14ac:dyDescent="0.35">
      <c r="A60" s="48">
        <v>56</v>
      </c>
      <c r="B60" s="28" t="s">
        <v>1221</v>
      </c>
      <c r="C60" s="28" t="s">
        <v>1220</v>
      </c>
      <c r="D60" s="49" t="s">
        <v>1</v>
      </c>
      <c r="E60" s="30" t="s">
        <v>1219</v>
      </c>
      <c r="F60" s="30" t="s">
        <v>1219</v>
      </c>
      <c r="G60" s="27">
        <v>1</v>
      </c>
      <c r="H60" s="26">
        <v>107438</v>
      </c>
      <c r="I60" s="24">
        <f t="shared" si="2"/>
        <v>0.44590461475455612</v>
      </c>
      <c r="J60" s="26">
        <v>59530.9</v>
      </c>
      <c r="K60" s="24"/>
      <c r="L60" s="23">
        <v>56</v>
      </c>
      <c r="M60" s="8">
        <f>_xlfn.XLOOKUP(E60,[1]!pnp[Product Code],[1]!pnp[MSRP],"Legacy Product")</f>
        <v>90000</v>
      </c>
      <c r="N60" s="8">
        <f>_xlfn.XLOOKUP(E60,[1]!pnp[Product Code],[1]!pnp[OEM Customer (FT1)],"Legacy Product")</f>
        <v>53469.249999999993</v>
      </c>
      <c r="O60" s="6">
        <f t="shared" si="1"/>
        <v>0.4058972222222223</v>
      </c>
    </row>
    <row r="61" spans="1:15" s="15" customFormat="1" x14ac:dyDescent="0.35">
      <c r="A61" s="48">
        <v>57</v>
      </c>
      <c r="B61" s="28" t="s">
        <v>1218</v>
      </c>
      <c r="C61" s="28" t="s">
        <v>1217</v>
      </c>
      <c r="D61" s="49" t="s">
        <v>1</v>
      </c>
      <c r="E61" s="30" t="s">
        <v>1216</v>
      </c>
      <c r="F61" s="30" t="s">
        <v>1216</v>
      </c>
      <c r="G61" s="27">
        <v>1</v>
      </c>
      <c r="H61" s="26">
        <v>112638</v>
      </c>
      <c r="I61" s="24">
        <f t="shared" si="2"/>
        <v>0.48991281805429787</v>
      </c>
      <c r="J61" s="26">
        <v>57455.199999999997</v>
      </c>
      <c r="K61" s="24"/>
      <c r="L61" s="23">
        <v>57</v>
      </c>
      <c r="M61" s="8">
        <f>_xlfn.XLOOKUP(E61,[1]!pnp[Product Code],[1]!pnp[MSRP],"Legacy Product")</f>
        <v>93000</v>
      </c>
      <c r="N61" s="8">
        <f>_xlfn.XLOOKUP(E61,[1]!pnp[Product Code],[1]!pnp[OEM Customer (FT1)],"Legacy Product")</f>
        <v>54044.249999999993</v>
      </c>
      <c r="O61" s="6">
        <f t="shared" si="1"/>
        <v>0.41887903225806461</v>
      </c>
    </row>
    <row r="62" spans="1:15" s="15" customFormat="1" x14ac:dyDescent="0.35">
      <c r="A62" s="48">
        <v>58</v>
      </c>
      <c r="B62" s="28" t="s">
        <v>1215</v>
      </c>
      <c r="C62" s="28" t="s">
        <v>1214</v>
      </c>
      <c r="D62" s="49" t="s">
        <v>1</v>
      </c>
      <c r="E62" s="30" t="s">
        <v>1213</v>
      </c>
      <c r="F62" s="30" t="s">
        <v>1213</v>
      </c>
      <c r="G62" s="27">
        <v>1</v>
      </c>
      <c r="H62" s="26">
        <v>113904</v>
      </c>
      <c r="I62" s="24">
        <f t="shared" si="2"/>
        <v>0.48335615957297373</v>
      </c>
      <c r="J62" s="26">
        <v>58847.8</v>
      </c>
      <c r="K62" s="24"/>
      <c r="L62" s="23">
        <v>58</v>
      </c>
      <c r="M62" s="8">
        <f>_xlfn.XLOOKUP(E62,[1]!pnp[Product Code],[1]!pnp[MSRP],"Legacy Product")</f>
        <v>95000</v>
      </c>
      <c r="N62" s="8">
        <f>_xlfn.XLOOKUP(E62,[1]!pnp[Product Code],[1]!pnp[OEM Customer (FT1)],"Legacy Product")</f>
        <v>55500.149999999994</v>
      </c>
      <c r="O62" s="6">
        <f t="shared" si="1"/>
        <v>0.41578789473684219</v>
      </c>
    </row>
    <row r="63" spans="1:15" s="15" customFormat="1" x14ac:dyDescent="0.35">
      <c r="A63" s="48">
        <v>59</v>
      </c>
      <c r="B63" s="28" t="s">
        <v>1212</v>
      </c>
      <c r="C63" s="28" t="s">
        <v>1211</v>
      </c>
      <c r="D63" s="49" t="s">
        <v>1</v>
      </c>
      <c r="E63" s="31" t="s">
        <v>1210</v>
      </c>
      <c r="F63" s="31" t="s">
        <v>1210</v>
      </c>
      <c r="G63" s="27">
        <v>1</v>
      </c>
      <c r="H63" s="32">
        <v>94595</v>
      </c>
      <c r="I63" s="24">
        <f t="shared" si="2"/>
        <v>0.19862043448385222</v>
      </c>
      <c r="J63" s="26">
        <v>75806.5</v>
      </c>
      <c r="K63" s="24"/>
      <c r="L63" s="23">
        <v>59</v>
      </c>
      <c r="M63" s="8">
        <f>_xlfn.XLOOKUP(E63,[1]!pnp[Product Code],[1]!pnp[MSRP],"Legacy Product")</f>
        <v>94595</v>
      </c>
      <c r="N63" s="8">
        <f>_xlfn.XLOOKUP(E63,[1]!pnp[Product Code],[1]!pnp[OEM Customer (FT1)],"Legacy Product")</f>
        <v>79252.25</v>
      </c>
      <c r="O63" s="6">
        <f t="shared" si="1"/>
        <v>0.16219409059675458</v>
      </c>
    </row>
    <row r="64" spans="1:15" s="15" customFormat="1" x14ac:dyDescent="0.35">
      <c r="A64" s="48">
        <v>60</v>
      </c>
      <c r="B64" s="28" t="s">
        <v>1209</v>
      </c>
      <c r="C64" s="28" t="s">
        <v>1208</v>
      </c>
      <c r="D64" s="49" t="s">
        <v>1</v>
      </c>
      <c r="E64" s="31" t="s">
        <v>1207</v>
      </c>
      <c r="F64" s="31" t="s">
        <v>1207</v>
      </c>
      <c r="G64" s="27">
        <v>1</v>
      </c>
      <c r="H64" s="32">
        <v>125464</v>
      </c>
      <c r="I64" s="24">
        <f t="shared" si="2"/>
        <v>0.20028534081489516</v>
      </c>
      <c r="J64" s="26">
        <v>100335.4</v>
      </c>
      <c r="K64" s="24"/>
      <c r="L64" s="23">
        <v>60</v>
      </c>
      <c r="M64" s="8">
        <f>_xlfn.XLOOKUP(E64,[1]!pnp[Product Code],[1]!pnp[MSRP],"Legacy Product")</f>
        <v>125464</v>
      </c>
      <c r="N64" s="8">
        <f>_xlfn.XLOOKUP(E64,[1]!pnp[Product Code],[1]!pnp[OEM Customer (FT1)],"Legacy Product")</f>
        <v>104896.09999999999</v>
      </c>
      <c r="O64" s="6">
        <f t="shared" si="1"/>
        <v>0.16393467448829951</v>
      </c>
    </row>
    <row r="65" spans="1:15" s="15" customFormat="1" x14ac:dyDescent="0.35">
      <c r="A65" s="48">
        <v>61</v>
      </c>
      <c r="B65" s="28" t="s">
        <v>1206</v>
      </c>
      <c r="C65" s="28" t="s">
        <v>1035</v>
      </c>
      <c r="D65" s="49" t="s">
        <v>1</v>
      </c>
      <c r="E65" s="31" t="s">
        <v>1205</v>
      </c>
      <c r="F65" s="31" t="s">
        <v>1205</v>
      </c>
      <c r="G65" s="27">
        <v>1</v>
      </c>
      <c r="H65" s="32">
        <v>48545</v>
      </c>
      <c r="I65" s="24">
        <f t="shared" si="2"/>
        <v>0.10901019672468847</v>
      </c>
      <c r="J65" s="26">
        <v>43253.1</v>
      </c>
      <c r="K65" s="24"/>
      <c r="L65" s="23">
        <v>61</v>
      </c>
      <c r="M65" s="8">
        <f>_xlfn.XLOOKUP(E65,[1]!pnp[Product Code],[1]!pnp[MSRP],"Legacy Product")</f>
        <v>48545</v>
      </c>
      <c r="N65" s="8">
        <f>_xlfn.XLOOKUP(E65,[1]!pnp[Product Code],[1]!pnp[OEM Customer (FT1)],"Legacy Product")</f>
        <v>45219.149999999994</v>
      </c>
      <c r="O65" s="6">
        <f t="shared" si="1"/>
        <v>6.851066021217439E-2</v>
      </c>
    </row>
    <row r="66" spans="1:15" s="15" customFormat="1" x14ac:dyDescent="0.35">
      <c r="A66" s="48">
        <v>62</v>
      </c>
      <c r="B66" s="28" t="s">
        <v>1204</v>
      </c>
      <c r="C66" s="28" t="s">
        <v>1203</v>
      </c>
      <c r="D66" s="49" t="s">
        <v>1</v>
      </c>
      <c r="E66" s="28" t="s">
        <v>1202</v>
      </c>
      <c r="F66" s="28" t="s">
        <v>1202</v>
      </c>
      <c r="G66" s="27">
        <v>1</v>
      </c>
      <c r="H66" s="32">
        <v>49811</v>
      </c>
      <c r="I66" s="24">
        <f t="shared" si="2"/>
        <v>0.10369797835819403</v>
      </c>
      <c r="J66" s="26">
        <v>44645.7</v>
      </c>
      <c r="K66" s="24"/>
      <c r="L66" s="23">
        <v>62</v>
      </c>
      <c r="M66" s="8">
        <f>_xlfn.XLOOKUP(E66,[1]!pnp[Product Code],[1]!pnp[MSRP],"Legacy Product")</f>
        <v>49811</v>
      </c>
      <c r="N66" s="8">
        <f>_xlfn.XLOOKUP(E66,[1]!pnp[Product Code],[1]!pnp[OEM Customer (FT1)],"Legacy Product")</f>
        <v>46675.049999999996</v>
      </c>
      <c r="O66" s="6">
        <f t="shared" si="1"/>
        <v>6.2956977374475601E-2</v>
      </c>
    </row>
    <row r="67" spans="1:15" s="15" customFormat="1" x14ac:dyDescent="0.35">
      <c r="A67" s="48">
        <v>63</v>
      </c>
      <c r="B67" s="28" t="s">
        <v>1201</v>
      </c>
      <c r="C67" s="28" t="s">
        <v>1200</v>
      </c>
      <c r="D67" s="49" t="s">
        <v>1</v>
      </c>
      <c r="E67" s="31" t="s">
        <v>1199</v>
      </c>
      <c r="F67" s="31" t="s">
        <v>1199</v>
      </c>
      <c r="G67" s="27">
        <v>1</v>
      </c>
      <c r="H67" s="32">
        <v>32000</v>
      </c>
      <c r="I67" s="24">
        <f t="shared" si="2"/>
        <v>0.15891250000000001</v>
      </c>
      <c r="J67" s="26">
        <v>26914.799999999999</v>
      </c>
      <c r="K67" s="24"/>
      <c r="L67" s="23">
        <v>63</v>
      </c>
      <c r="M67" s="8">
        <f>_xlfn.XLOOKUP(E67,[1]!pnp[Product Code],[1]!pnp[MSRP],"Legacy Product")</f>
        <v>32000</v>
      </c>
      <c r="N67" s="8">
        <f>_xlfn.XLOOKUP(E67,[1]!pnp[Product Code],[1]!pnp[OEM Customer (FT1)],"Legacy Product")</f>
        <v>28138.199999999997</v>
      </c>
      <c r="O67" s="6">
        <f t="shared" si="1"/>
        <v>0.12068125000000009</v>
      </c>
    </row>
    <row r="68" spans="1:15" s="15" customFormat="1" x14ac:dyDescent="0.35">
      <c r="A68" s="48">
        <v>64</v>
      </c>
      <c r="B68" s="28" t="s">
        <v>1198</v>
      </c>
      <c r="C68" s="28" t="s">
        <v>1197</v>
      </c>
      <c r="D68" s="49" t="s">
        <v>1</v>
      </c>
      <c r="E68" s="28" t="s">
        <v>1196</v>
      </c>
      <c r="F68" s="28" t="s">
        <v>1196</v>
      </c>
      <c r="G68" s="27">
        <v>1</v>
      </c>
      <c r="H68" s="32">
        <v>33266</v>
      </c>
      <c r="I68" s="24">
        <f t="shared" si="2"/>
        <v>0.14905909938074907</v>
      </c>
      <c r="J68" s="26">
        <v>28307.4</v>
      </c>
      <c r="K68" s="24"/>
      <c r="L68" s="23">
        <v>64</v>
      </c>
      <c r="M68" s="8">
        <f>_xlfn.XLOOKUP(E68,[1]!pnp[Product Code],[1]!pnp[MSRP],"Legacy Product")</f>
        <v>33266</v>
      </c>
      <c r="N68" s="8">
        <f>_xlfn.XLOOKUP(E68,[1]!pnp[Product Code],[1]!pnp[OEM Customer (FT1)],"Legacy Product")</f>
        <v>29594.1</v>
      </c>
      <c r="O68" s="6">
        <f t="shared" si="1"/>
        <v>0.11037996753441957</v>
      </c>
    </row>
    <row r="69" spans="1:15" s="15" customFormat="1" x14ac:dyDescent="0.35">
      <c r="A69" s="48">
        <v>65</v>
      </c>
      <c r="B69" s="28" t="s">
        <v>1195</v>
      </c>
      <c r="C69" s="28" t="s">
        <v>1194</v>
      </c>
      <c r="D69" s="49" t="s">
        <v>1</v>
      </c>
      <c r="E69" s="31" t="s">
        <v>1193</v>
      </c>
      <c r="F69" s="31" t="s">
        <v>1193</v>
      </c>
      <c r="G69" s="27">
        <v>1</v>
      </c>
      <c r="H69" s="32">
        <v>34269</v>
      </c>
      <c r="I69" s="24">
        <f t="shared" ref="I69:I95" si="3">(H69-J69)/H69</f>
        <v>0.13281391344947333</v>
      </c>
      <c r="J69" s="26">
        <v>29717.599999999999</v>
      </c>
      <c r="K69" s="24"/>
      <c r="L69" s="23">
        <v>65</v>
      </c>
      <c r="M69" s="8">
        <f>_xlfn.XLOOKUP(E69,[1]!pnp[Product Code],[1]!pnp[MSRP],"Legacy Product")</f>
        <v>34269</v>
      </c>
      <c r="N69" s="8">
        <f>_xlfn.XLOOKUP(E69,[1]!pnp[Product Code],[1]!pnp[OEM Customer (FT1)],"Legacy Product")</f>
        <v>31068.399999999998</v>
      </c>
      <c r="O69" s="6">
        <f t="shared" ref="O69:O132" si="4">IFERROR((M69-N69)/M69,"")</f>
        <v>9.3396364060813045E-2</v>
      </c>
    </row>
    <row r="70" spans="1:15" s="15" customFormat="1" x14ac:dyDescent="0.35">
      <c r="A70" s="48">
        <v>66</v>
      </c>
      <c r="B70" s="28" t="s">
        <v>1192</v>
      </c>
      <c r="C70" s="28" t="s">
        <v>1191</v>
      </c>
      <c r="D70" s="49" t="s">
        <v>1</v>
      </c>
      <c r="E70" s="28" t="s">
        <v>1190</v>
      </c>
      <c r="F70" s="28" t="s">
        <v>1190</v>
      </c>
      <c r="G70" s="27">
        <v>1</v>
      </c>
      <c r="H70" s="32">
        <v>35535</v>
      </c>
      <c r="I70" s="24">
        <f t="shared" si="3"/>
        <v>0.12451948782890106</v>
      </c>
      <c r="J70" s="26">
        <v>31110.2</v>
      </c>
      <c r="K70" s="24"/>
      <c r="L70" s="23">
        <v>66</v>
      </c>
      <c r="M70" s="8">
        <f>_xlfn.XLOOKUP(E70,[1]!pnp[Product Code],[1]!pnp[MSRP],"Legacy Product")</f>
        <v>35535</v>
      </c>
      <c r="N70" s="8">
        <f>_xlfn.XLOOKUP(E70,[1]!pnp[Product Code],[1]!pnp[OEM Customer (FT1)],"Legacy Product")</f>
        <v>32524.3</v>
      </c>
      <c r="O70" s="6">
        <f t="shared" si="4"/>
        <v>8.4724919093851159E-2</v>
      </c>
    </row>
    <row r="71" spans="1:15" s="15" customFormat="1" x14ac:dyDescent="0.35">
      <c r="A71" s="48">
        <v>67</v>
      </c>
      <c r="B71" s="28" t="s">
        <v>1189</v>
      </c>
      <c r="C71" s="28" t="s">
        <v>1188</v>
      </c>
      <c r="D71" s="49" t="s">
        <v>1</v>
      </c>
      <c r="E71" s="31" t="s">
        <v>1187</v>
      </c>
      <c r="F71" s="31" t="s">
        <v>1187</v>
      </c>
      <c r="G71" s="27">
        <v>1</v>
      </c>
      <c r="H71" s="32">
        <v>48545</v>
      </c>
      <c r="I71" s="24">
        <f t="shared" si="3"/>
        <v>0.10901019672468847</v>
      </c>
      <c r="J71" s="26">
        <v>43253.1</v>
      </c>
      <c r="K71" s="24"/>
      <c r="L71" s="23">
        <v>67</v>
      </c>
      <c r="M71" s="8">
        <f>_xlfn.XLOOKUP(E71,[1]!pnp[Product Code],[1]!pnp[MSRP],"Legacy Product")</f>
        <v>48545</v>
      </c>
      <c r="N71" s="8">
        <f>_xlfn.XLOOKUP(E71,[1]!pnp[Product Code],[1]!pnp[OEM Customer (FT1)],"Legacy Product")</f>
        <v>45219.149999999994</v>
      </c>
      <c r="O71" s="6">
        <f t="shared" si="4"/>
        <v>6.851066021217439E-2</v>
      </c>
    </row>
    <row r="72" spans="1:15" s="15" customFormat="1" x14ac:dyDescent="0.35">
      <c r="A72" s="48">
        <v>68</v>
      </c>
      <c r="B72" s="28" t="s">
        <v>1186</v>
      </c>
      <c r="C72" s="28" t="s">
        <v>1185</v>
      </c>
      <c r="D72" s="49" t="s">
        <v>1</v>
      </c>
      <c r="E72" s="28" t="s">
        <v>1184</v>
      </c>
      <c r="F72" s="28" t="s">
        <v>1184</v>
      </c>
      <c r="G72" s="27">
        <v>1</v>
      </c>
      <c r="H72" s="32">
        <v>49811</v>
      </c>
      <c r="I72" s="24">
        <f t="shared" si="3"/>
        <v>0.10369797835819403</v>
      </c>
      <c r="J72" s="26">
        <v>44645.7</v>
      </c>
      <c r="K72" s="24"/>
      <c r="L72" s="23">
        <v>68</v>
      </c>
      <c r="M72" s="8">
        <f>_xlfn.XLOOKUP(E72,[1]!pnp[Product Code],[1]!pnp[MSRP],"Legacy Product")</f>
        <v>49811</v>
      </c>
      <c r="N72" s="8">
        <f>_xlfn.XLOOKUP(E72,[1]!pnp[Product Code],[1]!pnp[OEM Customer (FT1)],"Legacy Product")</f>
        <v>46675.049999999996</v>
      </c>
      <c r="O72" s="6">
        <f t="shared" si="4"/>
        <v>6.2956977374475601E-2</v>
      </c>
    </row>
    <row r="73" spans="1:15" s="15" customFormat="1" x14ac:dyDescent="0.35">
      <c r="A73" s="48">
        <v>69</v>
      </c>
      <c r="B73" s="28" t="s">
        <v>1183</v>
      </c>
      <c r="C73" s="28" t="s">
        <v>1182</v>
      </c>
      <c r="D73" s="49" t="s">
        <v>1</v>
      </c>
      <c r="E73" s="31" t="s">
        <v>1181</v>
      </c>
      <c r="F73" s="31" t="s">
        <v>1181</v>
      </c>
      <c r="G73" s="27">
        <v>1</v>
      </c>
      <c r="H73" s="32">
        <v>59950</v>
      </c>
      <c r="I73" s="24">
        <f t="shared" si="3"/>
        <v>7.155963302752294E-2</v>
      </c>
      <c r="J73" s="26">
        <v>55660</v>
      </c>
      <c r="K73" s="24"/>
      <c r="L73" s="23">
        <v>69</v>
      </c>
      <c r="M73" s="8">
        <f>_xlfn.XLOOKUP(E73,[1]!pnp[Product Code],[1]!pnp[MSRP],"Legacy Product")</f>
        <v>59950</v>
      </c>
      <c r="N73" s="8">
        <f>_xlfn.XLOOKUP(E73,[1]!pnp[Product Code],[1]!pnp[OEM Customer (FT1)],"Legacy Product")</f>
        <v>58189.999999999993</v>
      </c>
      <c r="O73" s="6">
        <f t="shared" si="4"/>
        <v>2.9357798165137738E-2</v>
      </c>
    </row>
    <row r="74" spans="1:15" s="15" customFormat="1" x14ac:dyDescent="0.35">
      <c r="A74" s="48">
        <v>70</v>
      </c>
      <c r="B74" s="28" t="s">
        <v>1180</v>
      </c>
      <c r="C74" s="28" t="s">
        <v>1179</v>
      </c>
      <c r="D74" s="49" t="s">
        <v>1</v>
      </c>
      <c r="E74" s="28" t="s">
        <v>1178</v>
      </c>
      <c r="F74" s="28" t="s">
        <v>1178</v>
      </c>
      <c r="G74" s="27">
        <v>1</v>
      </c>
      <c r="H74" s="32">
        <v>61216</v>
      </c>
      <c r="I74" s="24">
        <f t="shared" si="3"/>
        <v>6.8011630946157892E-2</v>
      </c>
      <c r="J74" s="26">
        <v>57052.6</v>
      </c>
      <c r="K74" s="24"/>
      <c r="L74" s="23">
        <v>70</v>
      </c>
      <c r="M74" s="8">
        <f>_xlfn.XLOOKUP(E74,[1]!pnp[Product Code],[1]!pnp[MSRP],"Legacy Product")</f>
        <v>61216</v>
      </c>
      <c r="N74" s="8">
        <f>_xlfn.XLOOKUP(E74,[1]!pnp[Product Code],[1]!pnp[OEM Customer (FT1)],"Legacy Product")</f>
        <v>59645.899999999994</v>
      </c>
      <c r="O74" s="6">
        <f t="shared" si="4"/>
        <v>2.564852326189241E-2</v>
      </c>
    </row>
    <row r="75" spans="1:15" s="15" customFormat="1" x14ac:dyDescent="0.35">
      <c r="A75" s="48">
        <v>71</v>
      </c>
      <c r="B75" s="28" t="s">
        <v>1177</v>
      </c>
      <c r="C75" s="28" t="s">
        <v>1176</v>
      </c>
      <c r="D75" s="49" t="s">
        <v>1</v>
      </c>
      <c r="E75" s="31" t="s">
        <v>1175</v>
      </c>
      <c r="F75" s="31" t="s">
        <v>1175</v>
      </c>
      <c r="G75" s="27">
        <v>1</v>
      </c>
      <c r="H75" s="32">
        <v>32000</v>
      </c>
      <c r="I75" s="24">
        <f t="shared" si="3"/>
        <v>0.15891250000000001</v>
      </c>
      <c r="J75" s="26">
        <v>26914.799999999999</v>
      </c>
      <c r="K75" s="24"/>
      <c r="L75" s="23">
        <v>71</v>
      </c>
      <c r="M75" s="8">
        <f>_xlfn.XLOOKUP(E75,[1]!pnp[Product Code],[1]!pnp[MSRP],"Legacy Product")</f>
        <v>32000</v>
      </c>
      <c r="N75" s="8">
        <f>_xlfn.XLOOKUP(E75,[1]!pnp[Product Code],[1]!pnp[OEM Customer (FT1)],"Legacy Product")</f>
        <v>28138.199999999997</v>
      </c>
      <c r="O75" s="6">
        <f t="shared" si="4"/>
        <v>0.12068125000000009</v>
      </c>
    </row>
    <row r="76" spans="1:15" s="15" customFormat="1" x14ac:dyDescent="0.35">
      <c r="A76" s="48">
        <v>72</v>
      </c>
      <c r="B76" s="28" t="s">
        <v>1174</v>
      </c>
      <c r="C76" s="28" t="s">
        <v>1173</v>
      </c>
      <c r="D76" s="49" t="s">
        <v>1</v>
      </c>
      <c r="E76" s="31" t="s">
        <v>1172</v>
      </c>
      <c r="F76" s="31" t="s">
        <v>1172</v>
      </c>
      <c r="G76" s="27">
        <v>1</v>
      </c>
      <c r="H76" s="32">
        <v>48545</v>
      </c>
      <c r="I76" s="24">
        <f t="shared" si="3"/>
        <v>0.10901019672468847</v>
      </c>
      <c r="J76" s="26">
        <v>43253.1</v>
      </c>
      <c r="K76" s="24"/>
      <c r="L76" s="23">
        <v>72</v>
      </c>
      <c r="M76" s="8">
        <f>_xlfn.XLOOKUP(E76,[1]!pnp[Product Code],[1]!pnp[MSRP],"Legacy Product")</f>
        <v>48545</v>
      </c>
      <c r="N76" s="8">
        <f>_xlfn.XLOOKUP(E76,[1]!pnp[Product Code],[1]!pnp[OEM Customer (FT1)],"Legacy Product")</f>
        <v>45219.149999999994</v>
      </c>
      <c r="O76" s="6">
        <f t="shared" si="4"/>
        <v>6.851066021217439E-2</v>
      </c>
    </row>
    <row r="77" spans="1:15" s="15" customFormat="1" x14ac:dyDescent="0.35">
      <c r="A77" s="48">
        <v>73</v>
      </c>
      <c r="B77" s="28" t="s">
        <v>1171</v>
      </c>
      <c r="C77" s="28" t="s">
        <v>1170</v>
      </c>
      <c r="D77" s="49" t="s">
        <v>1</v>
      </c>
      <c r="E77" s="31" t="s">
        <v>1169</v>
      </c>
      <c r="F77" s="31" t="s">
        <v>1169</v>
      </c>
      <c r="G77" s="27">
        <v>1</v>
      </c>
      <c r="H77" s="32">
        <v>32000</v>
      </c>
      <c r="I77" s="24">
        <f t="shared" si="3"/>
        <v>0.15891250000000001</v>
      </c>
      <c r="J77" s="26">
        <v>26914.799999999999</v>
      </c>
      <c r="K77" s="24"/>
      <c r="L77" s="23">
        <v>73</v>
      </c>
      <c r="M77" s="8">
        <f>_xlfn.XLOOKUP(E77,[1]!pnp[Product Code],[1]!pnp[MSRP],"Legacy Product")</f>
        <v>32000</v>
      </c>
      <c r="N77" s="8">
        <f>_xlfn.XLOOKUP(E77,[1]!pnp[Product Code],[1]!pnp[OEM Customer (FT1)],"Legacy Product")</f>
        <v>28138.199999999997</v>
      </c>
      <c r="O77" s="6">
        <f t="shared" si="4"/>
        <v>0.12068125000000009</v>
      </c>
    </row>
    <row r="78" spans="1:15" s="15" customFormat="1" x14ac:dyDescent="0.35">
      <c r="A78" s="48">
        <v>74</v>
      </c>
      <c r="B78" s="28" t="s">
        <v>1168</v>
      </c>
      <c r="C78" s="28" t="s">
        <v>1167</v>
      </c>
      <c r="D78" s="49" t="s">
        <v>1</v>
      </c>
      <c r="E78" s="31" t="s">
        <v>1166</v>
      </c>
      <c r="F78" s="31" t="s">
        <v>1166</v>
      </c>
      <c r="G78" s="27">
        <v>1</v>
      </c>
      <c r="H78" s="32">
        <v>32000</v>
      </c>
      <c r="I78" s="24">
        <f t="shared" si="3"/>
        <v>0.15891250000000001</v>
      </c>
      <c r="J78" s="26">
        <v>26914.799999999999</v>
      </c>
      <c r="K78" s="24"/>
      <c r="L78" s="23">
        <v>74</v>
      </c>
      <c r="M78" s="8">
        <f>_xlfn.XLOOKUP(E78,[1]!pnp[Product Code],[1]!pnp[MSRP],"Legacy Product")</f>
        <v>32000</v>
      </c>
      <c r="N78" s="8">
        <f>_xlfn.XLOOKUP(E78,[1]!pnp[Product Code],[1]!pnp[OEM Customer (FT1)],"Legacy Product")</f>
        <v>28138.199999999997</v>
      </c>
      <c r="O78" s="6">
        <f t="shared" si="4"/>
        <v>0.12068125000000009</v>
      </c>
    </row>
    <row r="79" spans="1:15" s="15" customFormat="1" x14ac:dyDescent="0.35">
      <c r="A79" s="48">
        <v>75</v>
      </c>
      <c r="B79" s="28" t="s">
        <v>1165</v>
      </c>
      <c r="C79" s="28" t="s">
        <v>1164</v>
      </c>
      <c r="D79" s="49" t="s">
        <v>1</v>
      </c>
      <c r="E79" s="31" t="s">
        <v>1163</v>
      </c>
      <c r="F79" s="31" t="s">
        <v>1163</v>
      </c>
      <c r="G79" s="27">
        <v>1</v>
      </c>
      <c r="H79" s="32">
        <v>48545</v>
      </c>
      <c r="I79" s="24">
        <f t="shared" si="3"/>
        <v>0.10901019672468847</v>
      </c>
      <c r="J79" s="26">
        <v>43253.1</v>
      </c>
      <c r="K79" s="24"/>
      <c r="L79" s="23">
        <v>75</v>
      </c>
      <c r="M79" s="8">
        <f>_xlfn.XLOOKUP(E79,[1]!pnp[Product Code],[1]!pnp[MSRP],"Legacy Product")</f>
        <v>48545</v>
      </c>
      <c r="N79" s="8">
        <f>_xlfn.XLOOKUP(E79,[1]!pnp[Product Code],[1]!pnp[OEM Customer (FT1)],"Legacy Product")</f>
        <v>45219.149999999994</v>
      </c>
      <c r="O79" s="6">
        <f t="shared" si="4"/>
        <v>6.851066021217439E-2</v>
      </c>
    </row>
    <row r="80" spans="1:15" s="15" customFormat="1" x14ac:dyDescent="0.35">
      <c r="A80" s="48">
        <v>76</v>
      </c>
      <c r="B80" s="28" t="s">
        <v>1162</v>
      </c>
      <c r="C80" s="28" t="s">
        <v>1161</v>
      </c>
      <c r="D80" s="49" t="s">
        <v>1</v>
      </c>
      <c r="E80" s="31" t="s">
        <v>1160</v>
      </c>
      <c r="F80" s="31" t="s">
        <v>1160</v>
      </c>
      <c r="G80" s="27">
        <v>1</v>
      </c>
      <c r="H80" s="32">
        <v>48545</v>
      </c>
      <c r="I80" s="24">
        <f t="shared" si="3"/>
        <v>0.10901019672468847</v>
      </c>
      <c r="J80" s="26">
        <v>43253.1</v>
      </c>
      <c r="K80" s="24"/>
      <c r="L80" s="23">
        <v>76</v>
      </c>
      <c r="M80" s="8">
        <f>_xlfn.XLOOKUP(E80,[1]!pnp[Product Code],[1]!pnp[MSRP],"Legacy Product")</f>
        <v>48545</v>
      </c>
      <c r="N80" s="8">
        <f>_xlfn.XLOOKUP(E80,[1]!pnp[Product Code],[1]!pnp[OEM Customer (FT1)],"Legacy Product")</f>
        <v>45219.149999999994</v>
      </c>
      <c r="O80" s="6">
        <f t="shared" si="4"/>
        <v>6.851066021217439E-2</v>
      </c>
    </row>
    <row r="81" spans="1:15" s="15" customFormat="1" x14ac:dyDescent="0.35">
      <c r="A81" s="48">
        <v>77</v>
      </c>
      <c r="B81" s="28" t="s">
        <v>1159</v>
      </c>
      <c r="C81" s="28" t="s">
        <v>1158</v>
      </c>
      <c r="D81" s="49" t="s">
        <v>1</v>
      </c>
      <c r="E81" s="30" t="s">
        <v>1157</v>
      </c>
      <c r="F81" s="30" t="s">
        <v>1157</v>
      </c>
      <c r="G81" s="27">
        <v>1</v>
      </c>
      <c r="H81" s="32">
        <v>268123</v>
      </c>
      <c r="I81" s="24">
        <f t="shared" si="3"/>
        <v>5.7092453836485452E-2</v>
      </c>
      <c r="J81" s="26">
        <v>252815.2</v>
      </c>
      <c r="K81" s="24"/>
      <c r="L81" s="23">
        <v>77</v>
      </c>
      <c r="M81" s="8">
        <f>_xlfn.XLOOKUP(E81,[1]!pnp[Product Code],[1]!pnp[MSRP],"Legacy Product")</f>
        <v>268123</v>
      </c>
      <c r="N81" s="8">
        <f>_xlfn.XLOOKUP(E81,[1]!pnp[Product Code],[1]!pnp[OEM Customer (FT1)],"Legacy Product")</f>
        <v>264306.8</v>
      </c>
      <c r="O81" s="6">
        <f t="shared" si="4"/>
        <v>1.4233019919962151E-2</v>
      </c>
    </row>
    <row r="82" spans="1:15" s="15" customFormat="1" x14ac:dyDescent="0.35">
      <c r="A82" s="48">
        <v>78</v>
      </c>
      <c r="B82" s="28" t="s">
        <v>1156</v>
      </c>
      <c r="C82" s="28" t="s">
        <v>1155</v>
      </c>
      <c r="D82" s="49" t="s">
        <v>1</v>
      </c>
      <c r="E82" s="31" t="s">
        <v>1154</v>
      </c>
      <c r="F82" s="31" t="s">
        <v>1154</v>
      </c>
      <c r="G82" s="27">
        <v>1</v>
      </c>
      <c r="H82" s="26">
        <v>7800</v>
      </c>
      <c r="I82" s="24">
        <f t="shared" si="3"/>
        <v>2.4948717948717995E-2</v>
      </c>
      <c r="J82" s="26">
        <v>7605.4</v>
      </c>
      <c r="K82" s="24"/>
      <c r="L82" s="23">
        <v>78</v>
      </c>
      <c r="M82" s="8">
        <f>_xlfn.XLOOKUP(E82,[1]!pnp[Product Code],[1]!pnp[MSRP],"Legacy Product")</f>
        <v>7800</v>
      </c>
      <c r="N82" s="8">
        <f>_xlfn.XLOOKUP(E82,[1]!pnp[Product Code],[1]!pnp[OEM Customer (FT1)],"Legacy Product")</f>
        <v>7469.2499999999991</v>
      </c>
      <c r="O82" s="6">
        <f t="shared" si="4"/>
        <v>4.2403846153846271E-2</v>
      </c>
    </row>
    <row r="83" spans="1:15" s="15" customFormat="1" x14ac:dyDescent="0.35">
      <c r="A83" s="48">
        <v>79</v>
      </c>
      <c r="B83" s="30" t="s">
        <v>1153</v>
      </c>
      <c r="C83" s="30" t="s">
        <v>1152</v>
      </c>
      <c r="D83" s="49" t="s">
        <v>1</v>
      </c>
      <c r="E83" s="31" t="s">
        <v>1151</v>
      </c>
      <c r="F83" s="31" t="s">
        <v>1151</v>
      </c>
      <c r="G83" s="27">
        <v>1</v>
      </c>
      <c r="H83" s="32">
        <v>24864</v>
      </c>
      <c r="I83" s="24">
        <f t="shared" si="3"/>
        <v>8.6916827541827488E-2</v>
      </c>
      <c r="J83" s="26">
        <v>22702.9</v>
      </c>
      <c r="K83" s="24"/>
      <c r="L83" s="23">
        <v>79</v>
      </c>
      <c r="M83" s="8">
        <f>_xlfn.XLOOKUP(E83,[1]!pnp[Product Code],[1]!pnp[MSRP],"Legacy Product")</f>
        <v>24864</v>
      </c>
      <c r="N83" s="8">
        <f>_xlfn.XLOOKUP(E83,[1]!pnp[Product Code],[1]!pnp[OEM Customer (FT1)],"Legacy Product")</f>
        <v>23569.249999999996</v>
      </c>
      <c r="O83" s="6">
        <f t="shared" si="4"/>
        <v>5.2073278635778784E-2</v>
      </c>
    </row>
    <row r="84" spans="1:15" s="15" customFormat="1" ht="29" x14ac:dyDescent="0.35">
      <c r="A84" s="48">
        <v>80</v>
      </c>
      <c r="B84" s="28" t="s">
        <v>1150</v>
      </c>
      <c r="C84" s="30" t="s">
        <v>1149</v>
      </c>
      <c r="D84" s="49" t="s">
        <v>1</v>
      </c>
      <c r="E84" s="31" t="s">
        <v>1148</v>
      </c>
      <c r="F84" s="31" t="s">
        <v>1148</v>
      </c>
      <c r="G84" s="27">
        <v>1</v>
      </c>
      <c r="H84" s="32">
        <v>28150</v>
      </c>
      <c r="I84" s="24">
        <f t="shared" si="3"/>
        <v>0.11386500888099464</v>
      </c>
      <c r="J84" s="26">
        <v>24944.7</v>
      </c>
      <c r="K84" s="24"/>
      <c r="L84" s="23">
        <v>80</v>
      </c>
      <c r="M84" s="8" t="str">
        <f>_xlfn.XLOOKUP(E84,[1]!pnp[Product Code],[1]!pnp[MSRP],"Legacy Product")</f>
        <v>Legacy Product</v>
      </c>
      <c r="N84" s="8" t="str">
        <f>_xlfn.XLOOKUP(E84,[1]!pnp[Product Code],[1]!pnp[OEM Customer (FT1)],"Legacy Product")</f>
        <v>Legacy Product</v>
      </c>
      <c r="O84" s="6" t="str">
        <f t="shared" si="4"/>
        <v/>
      </c>
    </row>
    <row r="85" spans="1:15" s="15" customFormat="1" x14ac:dyDescent="0.35">
      <c r="A85" s="48">
        <v>81</v>
      </c>
      <c r="B85" s="28" t="s">
        <v>1147</v>
      </c>
      <c r="C85" s="28" t="s">
        <v>1146</v>
      </c>
      <c r="D85" s="49" t="s">
        <v>1</v>
      </c>
      <c r="E85" s="31" t="s">
        <v>1145</v>
      </c>
      <c r="F85" s="31" t="s">
        <v>1145</v>
      </c>
      <c r="G85" s="27">
        <v>1</v>
      </c>
      <c r="H85" s="32">
        <v>44712</v>
      </c>
      <c r="I85" s="24">
        <f t="shared" si="3"/>
        <v>0.14560073358382533</v>
      </c>
      <c r="J85" s="26">
        <v>38201.9</v>
      </c>
      <c r="K85" s="24"/>
      <c r="L85" s="23">
        <v>81</v>
      </c>
      <c r="M85" s="8">
        <f>_xlfn.XLOOKUP(E85,[1]!pnp[Product Code],[1]!pnp[MSRP],"Legacy Product")</f>
        <v>44712</v>
      </c>
      <c r="N85" s="8">
        <f>_xlfn.XLOOKUP(E85,[1]!pnp[Product Code],[1]!pnp[OEM Customer (FT1)],"Legacy Product")</f>
        <v>39094.25</v>
      </c>
      <c r="O85" s="6">
        <f t="shared" si="4"/>
        <v>0.12564300411522633</v>
      </c>
    </row>
    <row r="86" spans="1:15" s="15" customFormat="1" ht="29" x14ac:dyDescent="0.35">
      <c r="A86" s="48">
        <v>82</v>
      </c>
      <c r="B86" s="28" t="s">
        <v>1144</v>
      </c>
      <c r="C86" s="28" t="s">
        <v>1143</v>
      </c>
      <c r="D86" s="49" t="s">
        <v>1</v>
      </c>
      <c r="E86" s="31" t="s">
        <v>1142</v>
      </c>
      <c r="F86" s="31" t="s">
        <v>1142</v>
      </c>
      <c r="G86" s="27">
        <v>1</v>
      </c>
      <c r="H86" s="32">
        <v>64466</v>
      </c>
      <c r="I86" s="24">
        <f t="shared" si="3"/>
        <v>0.11948468960382212</v>
      </c>
      <c r="J86" s="26">
        <v>56763.3</v>
      </c>
      <c r="K86" s="24"/>
      <c r="L86" s="23">
        <v>82</v>
      </c>
      <c r="M86" s="8" t="str">
        <f>_xlfn.XLOOKUP(E86,[1]!pnp[Product Code],[1]!pnp[MSRP],"Legacy Product")</f>
        <v>Legacy Product</v>
      </c>
      <c r="N86" s="8" t="str">
        <f>_xlfn.XLOOKUP(E86,[1]!pnp[Product Code],[1]!pnp[OEM Customer (FT1)],"Legacy Product")</f>
        <v>Legacy Product</v>
      </c>
      <c r="O86" s="6" t="str">
        <f t="shared" si="4"/>
        <v/>
      </c>
    </row>
    <row r="87" spans="1:15" s="15" customFormat="1" ht="29" x14ac:dyDescent="0.35">
      <c r="A87" s="48">
        <v>83</v>
      </c>
      <c r="B87" s="28" t="s">
        <v>1141</v>
      </c>
      <c r="C87" s="28" t="s">
        <v>1140</v>
      </c>
      <c r="D87" s="28" t="s">
        <v>1019</v>
      </c>
      <c r="E87" s="31" t="s">
        <v>1139</v>
      </c>
      <c r="F87" s="31" t="s">
        <v>1139</v>
      </c>
      <c r="G87" s="27">
        <v>1</v>
      </c>
      <c r="H87" s="32">
        <v>1866.38</v>
      </c>
      <c r="I87" s="24">
        <f t="shared" si="3"/>
        <v>0.35227552802751849</v>
      </c>
      <c r="J87" s="26">
        <v>1208.9000000000001</v>
      </c>
      <c r="K87" s="24"/>
      <c r="L87" s="23">
        <v>83</v>
      </c>
      <c r="M87" s="8" t="str">
        <f>_xlfn.XLOOKUP(E87,[1]!pnp[Product Code],[1]!pnp[MSRP],"Legacy Product")</f>
        <v>Legacy Product</v>
      </c>
      <c r="N87" s="8" t="str">
        <f>_xlfn.XLOOKUP(E87,[1]!pnp[Product Code],[1]!pnp[OEM Customer (FT1)],"Legacy Product")</f>
        <v>Legacy Product</v>
      </c>
      <c r="O87" s="6" t="str">
        <f t="shared" si="4"/>
        <v/>
      </c>
    </row>
    <row r="88" spans="1:15" s="15" customFormat="1" ht="29" x14ac:dyDescent="0.35">
      <c r="A88" s="48">
        <v>84</v>
      </c>
      <c r="B88" s="28" t="s">
        <v>1138</v>
      </c>
      <c r="C88" s="28" t="s">
        <v>1137</v>
      </c>
      <c r="D88" s="28" t="s">
        <v>1019</v>
      </c>
      <c r="E88" s="31" t="s">
        <v>1136</v>
      </c>
      <c r="F88" s="31" t="s">
        <v>1136</v>
      </c>
      <c r="G88" s="27">
        <v>1</v>
      </c>
      <c r="H88" s="32">
        <v>2219.08</v>
      </c>
      <c r="I88" s="24">
        <f t="shared" si="3"/>
        <v>0.35608450348793186</v>
      </c>
      <c r="J88" s="26">
        <v>1428.9</v>
      </c>
      <c r="K88" s="24"/>
      <c r="L88" s="23">
        <v>84</v>
      </c>
      <c r="M88" s="8" t="str">
        <f>_xlfn.XLOOKUP(E88,[1]!pnp[Product Code],[1]!pnp[MSRP],"Legacy Product")</f>
        <v>Legacy Product</v>
      </c>
      <c r="N88" s="8" t="str">
        <f>_xlfn.XLOOKUP(E88,[1]!pnp[Product Code],[1]!pnp[OEM Customer (FT1)],"Legacy Product")</f>
        <v>Legacy Product</v>
      </c>
      <c r="O88" s="6" t="str">
        <f t="shared" si="4"/>
        <v/>
      </c>
    </row>
    <row r="89" spans="1:15" s="15" customFormat="1" ht="29" x14ac:dyDescent="0.35">
      <c r="A89" s="48">
        <v>85</v>
      </c>
      <c r="B89" s="28" t="s">
        <v>1135</v>
      </c>
      <c r="C89" s="28" t="s">
        <v>1134</v>
      </c>
      <c r="D89" s="28" t="s">
        <v>1019</v>
      </c>
      <c r="E89" s="31" t="s">
        <v>1133</v>
      </c>
      <c r="F89" s="31" t="s">
        <v>1133</v>
      </c>
      <c r="G89" s="27">
        <v>1</v>
      </c>
      <c r="H89" s="32">
        <v>1866.38</v>
      </c>
      <c r="I89" s="24">
        <f t="shared" si="3"/>
        <v>0.35227552802751849</v>
      </c>
      <c r="J89" s="26">
        <v>1208.9000000000001</v>
      </c>
      <c r="K89" s="24"/>
      <c r="L89" s="23">
        <v>85</v>
      </c>
      <c r="M89" s="8" t="str">
        <f>_xlfn.XLOOKUP(E89,[1]!pnp[Product Code],[1]!pnp[MSRP],"Legacy Product")</f>
        <v>Legacy Product</v>
      </c>
      <c r="N89" s="8" t="str">
        <f>_xlfn.XLOOKUP(E89,[1]!pnp[Product Code],[1]!pnp[OEM Customer (FT1)],"Legacy Product")</f>
        <v>Legacy Product</v>
      </c>
      <c r="O89" s="6" t="str">
        <f t="shared" si="4"/>
        <v/>
      </c>
    </row>
    <row r="90" spans="1:15" s="15" customFormat="1" ht="29" x14ac:dyDescent="0.35">
      <c r="A90" s="48">
        <v>86</v>
      </c>
      <c r="B90" s="28" t="s">
        <v>1132</v>
      </c>
      <c r="C90" s="28" t="s">
        <v>1131</v>
      </c>
      <c r="D90" s="28" t="s">
        <v>1019</v>
      </c>
      <c r="E90" s="31" t="s">
        <v>1130</v>
      </c>
      <c r="F90" s="31" t="s">
        <v>1130</v>
      </c>
      <c r="G90" s="27">
        <v>1</v>
      </c>
      <c r="H90" s="32">
        <v>2219.08</v>
      </c>
      <c r="I90" s="24">
        <f t="shared" si="3"/>
        <v>0.35608450348793186</v>
      </c>
      <c r="J90" s="26">
        <v>1428.9</v>
      </c>
      <c r="K90" s="24"/>
      <c r="L90" s="23">
        <v>86</v>
      </c>
      <c r="M90" s="8" t="str">
        <f>_xlfn.XLOOKUP(E90,[1]!pnp[Product Code],[1]!pnp[MSRP],"Legacy Product")</f>
        <v>Legacy Product</v>
      </c>
      <c r="N90" s="8" t="str">
        <f>_xlfn.XLOOKUP(E90,[1]!pnp[Product Code],[1]!pnp[OEM Customer (FT1)],"Legacy Product")</f>
        <v>Legacy Product</v>
      </c>
      <c r="O90" s="6" t="str">
        <f t="shared" si="4"/>
        <v/>
      </c>
    </row>
    <row r="91" spans="1:15" s="15" customFormat="1" ht="29" x14ac:dyDescent="0.35">
      <c r="A91" s="48">
        <v>87</v>
      </c>
      <c r="B91" s="28" t="s">
        <v>1129</v>
      </c>
      <c r="C91" s="28" t="s">
        <v>1128</v>
      </c>
      <c r="D91" s="28" t="s">
        <v>1019</v>
      </c>
      <c r="E91" s="31" t="s">
        <v>1127</v>
      </c>
      <c r="F91" s="31" t="s">
        <v>1127</v>
      </c>
      <c r="G91" s="27">
        <v>1</v>
      </c>
      <c r="H91" s="32">
        <v>2596.08</v>
      </c>
      <c r="I91" s="24">
        <f t="shared" si="3"/>
        <v>0.49196480848047819</v>
      </c>
      <c r="J91" s="26">
        <v>1318.9</v>
      </c>
      <c r="K91" s="24"/>
      <c r="L91" s="23">
        <v>87</v>
      </c>
      <c r="M91" s="8" t="str">
        <f>_xlfn.XLOOKUP(E91,[1]!pnp[Product Code],[1]!pnp[MSRP],"Legacy Product")</f>
        <v>Legacy Product</v>
      </c>
      <c r="N91" s="8" t="str">
        <f>_xlfn.XLOOKUP(E91,[1]!pnp[Product Code],[1]!pnp[OEM Customer (FT1)],"Legacy Product")</f>
        <v>Legacy Product</v>
      </c>
      <c r="O91" s="6" t="str">
        <f t="shared" si="4"/>
        <v/>
      </c>
    </row>
    <row r="92" spans="1:15" s="15" customFormat="1" ht="29" x14ac:dyDescent="0.35">
      <c r="A92" s="48">
        <v>88</v>
      </c>
      <c r="B92" s="28" t="s">
        <v>1126</v>
      </c>
      <c r="C92" s="28" t="s">
        <v>1125</v>
      </c>
      <c r="D92" s="28" t="s">
        <v>1019</v>
      </c>
      <c r="E92" s="31" t="s">
        <v>1124</v>
      </c>
      <c r="F92" s="31" t="s">
        <v>1124</v>
      </c>
      <c r="G92" s="27">
        <v>1</v>
      </c>
      <c r="H92" s="32">
        <v>2996.08</v>
      </c>
      <c r="I92" s="24">
        <f t="shared" si="3"/>
        <v>0.48636217991508901</v>
      </c>
      <c r="J92" s="26">
        <v>1538.9</v>
      </c>
      <c r="K92" s="24"/>
      <c r="L92" s="23">
        <v>88</v>
      </c>
      <c r="M92" s="8" t="str">
        <f>_xlfn.XLOOKUP(E92,[1]!pnp[Product Code],[1]!pnp[MSRP],"Legacy Product")</f>
        <v>Legacy Product</v>
      </c>
      <c r="N92" s="8" t="str">
        <f>_xlfn.XLOOKUP(E92,[1]!pnp[Product Code],[1]!pnp[OEM Customer (FT1)],"Legacy Product")</f>
        <v>Legacy Product</v>
      </c>
      <c r="O92" s="6" t="str">
        <f t="shared" si="4"/>
        <v/>
      </c>
    </row>
    <row r="93" spans="1:15" s="15" customFormat="1" ht="29" x14ac:dyDescent="0.35">
      <c r="A93" s="48">
        <v>89</v>
      </c>
      <c r="B93" s="28" t="s">
        <v>1123</v>
      </c>
      <c r="C93" s="28" t="s">
        <v>1122</v>
      </c>
      <c r="D93" s="28" t="s">
        <v>1019</v>
      </c>
      <c r="E93" s="31" t="s">
        <v>1121</v>
      </c>
      <c r="F93" s="31" t="s">
        <v>1121</v>
      </c>
      <c r="G93" s="27">
        <v>1</v>
      </c>
      <c r="H93" s="32">
        <v>2796.08</v>
      </c>
      <c r="I93" s="24">
        <f t="shared" si="3"/>
        <v>0.29383279448370575</v>
      </c>
      <c r="J93" s="26">
        <v>1974.5</v>
      </c>
      <c r="K93" s="24"/>
      <c r="L93" s="23">
        <v>89</v>
      </c>
      <c r="M93" s="8" t="str">
        <f>_xlfn.XLOOKUP(E93,[1]!pnp[Product Code],[1]!pnp[MSRP],"Legacy Product")</f>
        <v>Legacy Product</v>
      </c>
      <c r="N93" s="8" t="str">
        <f>_xlfn.XLOOKUP(E93,[1]!pnp[Product Code],[1]!pnp[OEM Customer (FT1)],"Legacy Product")</f>
        <v>Legacy Product</v>
      </c>
      <c r="O93" s="6" t="str">
        <f t="shared" si="4"/>
        <v/>
      </c>
    </row>
    <row r="94" spans="1:15" s="15" customFormat="1" ht="29" x14ac:dyDescent="0.35">
      <c r="A94" s="48">
        <v>90</v>
      </c>
      <c r="B94" s="28" t="s">
        <v>1120</v>
      </c>
      <c r="C94" s="30" t="s">
        <v>1119</v>
      </c>
      <c r="D94" s="28" t="s">
        <v>1019</v>
      </c>
      <c r="E94" s="31" t="s">
        <v>1118</v>
      </c>
      <c r="F94" s="31" t="s">
        <v>1118</v>
      </c>
      <c r="G94" s="27">
        <v>1</v>
      </c>
      <c r="H94" s="32">
        <v>3195.66</v>
      </c>
      <c r="I94" s="24">
        <f t="shared" si="3"/>
        <v>0.3132873960308668</v>
      </c>
      <c r="J94" s="26">
        <v>2194.5</v>
      </c>
      <c r="K94" s="24"/>
      <c r="L94" s="23">
        <v>90</v>
      </c>
      <c r="M94" s="8" t="str">
        <f>_xlfn.XLOOKUP(E94,[1]!pnp[Product Code],[1]!pnp[MSRP],"Legacy Product")</f>
        <v>Legacy Product</v>
      </c>
      <c r="N94" s="8" t="str">
        <f>_xlfn.XLOOKUP(E94,[1]!pnp[Product Code],[1]!pnp[OEM Customer (FT1)],"Legacy Product")</f>
        <v>Legacy Product</v>
      </c>
      <c r="O94" s="6" t="str">
        <f t="shared" si="4"/>
        <v/>
      </c>
    </row>
    <row r="95" spans="1:15" s="15" customFormat="1" x14ac:dyDescent="0.35">
      <c r="A95" s="48">
        <v>91</v>
      </c>
      <c r="B95" s="28" t="s">
        <v>1117</v>
      </c>
      <c r="C95" s="28" t="s">
        <v>1116</v>
      </c>
      <c r="D95" s="28" t="s">
        <v>1019</v>
      </c>
      <c r="E95" s="31" t="s">
        <v>1115</v>
      </c>
      <c r="F95" s="31" t="s">
        <v>1115</v>
      </c>
      <c r="G95" s="27">
        <v>1</v>
      </c>
      <c r="H95" s="32">
        <v>18473.55</v>
      </c>
      <c r="I95" s="24">
        <f t="shared" si="3"/>
        <v>0.39925460996938866</v>
      </c>
      <c r="J95" s="26">
        <v>11097.9</v>
      </c>
      <c r="K95" s="24"/>
      <c r="L95" s="23">
        <v>91</v>
      </c>
      <c r="M95" s="8">
        <f>_xlfn.XLOOKUP(E95,[1]!pnp[Product Code],[1]!pnp[MSRP],"Legacy Product")</f>
        <v>13354</v>
      </c>
      <c r="N95" s="8">
        <f>_xlfn.XLOOKUP(E95,[1]!pnp[Product Code],[1]!pnp[OEM Customer (FT1)],"Legacy Product")</f>
        <v>8734.25</v>
      </c>
      <c r="O95" s="6">
        <f t="shared" si="4"/>
        <v>0.34594503519544706</v>
      </c>
    </row>
    <row r="96" spans="1:15" s="15" customFormat="1" x14ac:dyDescent="0.35">
      <c r="A96" s="48">
        <v>92</v>
      </c>
      <c r="B96" s="28" t="s">
        <v>1114</v>
      </c>
      <c r="C96" s="28" t="s">
        <v>1113</v>
      </c>
      <c r="D96" s="28" t="s">
        <v>1019</v>
      </c>
      <c r="E96" s="31" t="s">
        <v>1112</v>
      </c>
      <c r="F96" s="31" t="s">
        <v>1112</v>
      </c>
      <c r="G96" s="27">
        <v>1</v>
      </c>
      <c r="H96" s="32">
        <v>20139.55</v>
      </c>
      <c r="I96" s="24"/>
      <c r="J96" s="28"/>
      <c r="K96" s="24"/>
      <c r="L96" s="23">
        <v>92</v>
      </c>
      <c r="M96" s="8">
        <f>_xlfn.XLOOKUP(E96,[1]!pnp[Product Code],[1]!pnp[MSRP],"Legacy Product")</f>
        <v>15020</v>
      </c>
      <c r="N96" s="8">
        <f>_xlfn.XLOOKUP(E96,[1]!pnp[Product Code],[1]!pnp[OEM Customer (FT1)],"Legacy Product")</f>
        <v>10650.15</v>
      </c>
      <c r="O96" s="6">
        <f t="shared" si="4"/>
        <v>0.29093541944074569</v>
      </c>
    </row>
    <row r="97" spans="1:15" s="15" customFormat="1" x14ac:dyDescent="0.35">
      <c r="A97" s="48">
        <v>93</v>
      </c>
      <c r="B97" s="28" t="s">
        <v>1111</v>
      </c>
      <c r="C97" s="28" t="s">
        <v>1110</v>
      </c>
      <c r="D97" s="28" t="s">
        <v>1019</v>
      </c>
      <c r="E97" s="31" t="s">
        <v>1109</v>
      </c>
      <c r="F97" s="31" t="s">
        <v>1109</v>
      </c>
      <c r="G97" s="27">
        <v>1</v>
      </c>
      <c r="H97" s="32">
        <v>21994.720000000001</v>
      </c>
      <c r="I97" s="24">
        <f>(H97-J97)/H97</f>
        <v>0.27157517804273029</v>
      </c>
      <c r="J97" s="26">
        <v>16021.5</v>
      </c>
      <c r="K97" s="24"/>
      <c r="L97" s="23">
        <v>93</v>
      </c>
      <c r="M97" s="8">
        <f>_xlfn.XLOOKUP(E97,[1]!pnp[Product Code],[1]!pnp[MSRP],"Legacy Product")</f>
        <v>14187</v>
      </c>
      <c r="N97" s="8">
        <f>_xlfn.XLOOKUP(E97,[1]!pnp[Product Code],[1]!pnp[OEM Customer (FT1)],"Legacy Product")</f>
        <v>8734.25</v>
      </c>
      <c r="O97" s="6">
        <f t="shared" si="4"/>
        <v>0.38434834707831111</v>
      </c>
    </row>
    <row r="98" spans="1:15" s="15" customFormat="1" x14ac:dyDescent="0.35">
      <c r="A98" s="48">
        <v>94</v>
      </c>
      <c r="B98" s="28" t="s">
        <v>1108</v>
      </c>
      <c r="C98" s="28" t="s">
        <v>1107</v>
      </c>
      <c r="D98" s="28" t="s">
        <v>1019</v>
      </c>
      <c r="E98" s="31" t="s">
        <v>1106</v>
      </c>
      <c r="F98" s="31" t="s">
        <v>1106</v>
      </c>
      <c r="G98" s="27">
        <v>1</v>
      </c>
      <c r="H98" s="32">
        <v>18473.55</v>
      </c>
      <c r="I98" s="24">
        <f>(H98-J98)/H98</f>
        <v>0.26492201011716748</v>
      </c>
      <c r="J98" s="26">
        <v>13579.5</v>
      </c>
      <c r="K98" s="24"/>
      <c r="L98" s="23">
        <v>94</v>
      </c>
      <c r="M98" s="8">
        <f>_xlfn.XLOOKUP(E98,[1]!pnp[Product Code],[1]!pnp[MSRP],"Legacy Product")</f>
        <v>13354</v>
      </c>
      <c r="N98" s="8">
        <f>_xlfn.XLOOKUP(E98,[1]!pnp[Product Code],[1]!pnp[OEM Customer (FT1)],"Legacy Product")</f>
        <v>8734.25</v>
      </c>
      <c r="O98" s="6">
        <f t="shared" si="4"/>
        <v>0.34594503519544706</v>
      </c>
    </row>
    <row r="99" spans="1:15" s="15" customFormat="1" x14ac:dyDescent="0.35">
      <c r="A99" s="48">
        <v>95</v>
      </c>
      <c r="B99" s="28" t="s">
        <v>1105</v>
      </c>
      <c r="C99" s="28" t="s">
        <v>1104</v>
      </c>
      <c r="D99" s="28" t="s">
        <v>1019</v>
      </c>
      <c r="E99" s="31" t="s">
        <v>1103</v>
      </c>
      <c r="F99" s="31" t="s">
        <v>1103</v>
      </c>
      <c r="G99" s="27">
        <v>1</v>
      </c>
      <c r="H99" s="32">
        <v>21994.720000000001</v>
      </c>
      <c r="I99" s="24">
        <f>(H99-J99)/H99</f>
        <v>0.27157517804273029</v>
      </c>
      <c r="J99" s="26">
        <v>16021.5</v>
      </c>
      <c r="K99" s="24"/>
      <c r="L99" s="23">
        <v>95</v>
      </c>
      <c r="M99" s="8">
        <f>_xlfn.XLOOKUP(E99,[1]!pnp[Product Code],[1]!pnp[MSRP],"Legacy Product")</f>
        <v>14187</v>
      </c>
      <c r="N99" s="8">
        <f>_xlfn.XLOOKUP(E99,[1]!pnp[Product Code],[1]!pnp[OEM Customer (FT1)],"Legacy Product")</f>
        <v>8734.25</v>
      </c>
      <c r="O99" s="6">
        <f t="shared" si="4"/>
        <v>0.38434834707831111</v>
      </c>
    </row>
    <row r="100" spans="1:15" s="15" customFormat="1" x14ac:dyDescent="0.35">
      <c r="A100" s="48">
        <v>96</v>
      </c>
      <c r="B100" s="28" t="s">
        <v>1102</v>
      </c>
      <c r="C100" s="28" t="s">
        <v>1101</v>
      </c>
      <c r="D100" s="28" t="s">
        <v>1019</v>
      </c>
      <c r="E100" s="31" t="s">
        <v>1100</v>
      </c>
      <c r="F100" s="31" t="s">
        <v>1100</v>
      </c>
      <c r="G100" s="27">
        <v>1</v>
      </c>
      <c r="H100" s="32">
        <v>45967.02</v>
      </c>
      <c r="I100" s="24">
        <f>(H100-J100)/H100</f>
        <v>0.33407038350539142</v>
      </c>
      <c r="J100" s="26">
        <v>30610.799999999999</v>
      </c>
      <c r="K100" s="24"/>
      <c r="L100" s="23">
        <v>96</v>
      </c>
      <c r="M100" s="8">
        <f>_xlfn.XLOOKUP(E100,[1]!pnp[Product Code],[1]!pnp[MSRP],"Legacy Product")</f>
        <v>32369</v>
      </c>
      <c r="N100" s="8">
        <f>_xlfn.XLOOKUP(E100,[1]!pnp[Product Code],[1]!pnp[OEM Customer (FT1)],"Legacy Product")</f>
        <v>22764.25</v>
      </c>
      <c r="O100" s="6">
        <f t="shared" si="4"/>
        <v>0.29672680651240385</v>
      </c>
    </row>
    <row r="101" spans="1:15" s="15" customFormat="1" x14ac:dyDescent="0.35">
      <c r="A101" s="48">
        <v>97</v>
      </c>
      <c r="B101" s="28" t="s">
        <v>1099</v>
      </c>
      <c r="C101" s="28" t="s">
        <v>1098</v>
      </c>
      <c r="D101" s="28" t="s">
        <v>1019</v>
      </c>
      <c r="E101" s="31" t="s">
        <v>1097</v>
      </c>
      <c r="F101" s="31" t="s">
        <v>1097</v>
      </c>
      <c r="G101" s="27">
        <v>1</v>
      </c>
      <c r="H101" s="32">
        <v>46754.29</v>
      </c>
      <c r="I101" s="24"/>
      <c r="J101" s="28"/>
      <c r="K101" s="24"/>
      <c r="L101" s="23">
        <v>97</v>
      </c>
      <c r="M101" s="8">
        <f>_xlfn.XLOOKUP(E101,[1]!pnp[Product Code],[1]!pnp[MSRP],"Legacy Product")</f>
        <v>33091</v>
      </c>
      <c r="N101" s="8">
        <f>_xlfn.XLOOKUP(E101,[1]!pnp[Product Code],[1]!pnp[OEM Customer (FT1)],"Legacy Product")</f>
        <v>32832.5</v>
      </c>
      <c r="O101" s="6">
        <f t="shared" si="4"/>
        <v>7.8117917258469071E-3</v>
      </c>
    </row>
    <row r="102" spans="1:15" s="15" customFormat="1" x14ac:dyDescent="0.35">
      <c r="A102" s="48">
        <v>98</v>
      </c>
      <c r="B102" s="28" t="s">
        <v>1096</v>
      </c>
      <c r="C102" s="28" t="s">
        <v>1095</v>
      </c>
      <c r="D102" s="28" t="s">
        <v>1019</v>
      </c>
      <c r="E102" s="31" t="s">
        <v>1094</v>
      </c>
      <c r="F102" s="31" t="s">
        <v>1094</v>
      </c>
      <c r="G102" s="27">
        <v>1</v>
      </c>
      <c r="H102" s="32">
        <v>49479.88</v>
      </c>
      <c r="I102" s="24"/>
      <c r="J102" s="28"/>
      <c r="K102" s="24"/>
      <c r="L102" s="23">
        <v>98</v>
      </c>
      <c r="M102" s="8">
        <f>_xlfn.XLOOKUP(E102,[1]!pnp[Product Code],[1]!pnp[MSRP],"Legacy Product")</f>
        <v>35033</v>
      </c>
      <c r="N102" s="8">
        <f>_xlfn.XLOOKUP(E102,[1]!pnp[Product Code],[1]!pnp[OEM Customer (FT1)],"Legacy Product")</f>
        <v>34199.85</v>
      </c>
      <c r="O102" s="6">
        <f t="shared" si="4"/>
        <v>2.3781862815060128E-2</v>
      </c>
    </row>
    <row r="103" spans="1:15" s="15" customFormat="1" x14ac:dyDescent="0.35">
      <c r="A103" s="48">
        <v>99</v>
      </c>
      <c r="B103" s="28" t="s">
        <v>1093</v>
      </c>
      <c r="C103" s="28" t="s">
        <v>1092</v>
      </c>
      <c r="D103" s="28" t="s">
        <v>1019</v>
      </c>
      <c r="E103" s="31" t="s">
        <v>1091</v>
      </c>
      <c r="F103" s="31" t="s">
        <v>1091</v>
      </c>
      <c r="G103" s="27">
        <v>1</v>
      </c>
      <c r="H103" s="32">
        <v>43227.08</v>
      </c>
      <c r="I103" s="24"/>
      <c r="J103" s="28"/>
      <c r="K103" s="24"/>
      <c r="L103" s="23">
        <v>99</v>
      </c>
      <c r="M103" s="8">
        <f>_xlfn.XLOOKUP(E103,[1]!pnp[Product Code],[1]!pnp[MSRP],"Legacy Product")</f>
        <v>33000</v>
      </c>
      <c r="N103" s="8">
        <f>_xlfn.XLOOKUP(E103,[1]!pnp[Product Code],[1]!pnp[OEM Customer (FT1)],"Legacy Product")</f>
        <v>22330</v>
      </c>
      <c r="O103" s="6">
        <f t="shared" si="4"/>
        <v>0.32333333333333331</v>
      </c>
    </row>
    <row r="104" spans="1:15" s="15" customFormat="1" x14ac:dyDescent="0.35">
      <c r="A104" s="48">
        <v>100</v>
      </c>
      <c r="B104" s="28" t="s">
        <v>1090</v>
      </c>
      <c r="C104" s="28" t="s">
        <v>1089</v>
      </c>
      <c r="D104" s="28" t="s">
        <v>1019</v>
      </c>
      <c r="E104" s="31" t="s">
        <v>1088</v>
      </c>
      <c r="F104" s="31" t="s">
        <v>1088</v>
      </c>
      <c r="G104" s="27">
        <v>1</v>
      </c>
      <c r="H104" s="32">
        <v>92016.11</v>
      </c>
      <c r="I104" s="24">
        <f>(H104-J104)/H104</f>
        <v>0.33675635712050861</v>
      </c>
      <c r="J104" s="26">
        <v>61029.1</v>
      </c>
      <c r="K104" s="24"/>
      <c r="L104" s="23">
        <v>100</v>
      </c>
      <c r="M104" s="8">
        <f>_xlfn.XLOOKUP(E104,[1]!pnp[Product Code],[1]!pnp[MSRP],"Legacy Product")</f>
        <v>73258</v>
      </c>
      <c r="N104" s="8">
        <f>_xlfn.XLOOKUP(E104,[1]!pnp[Product Code],[1]!pnp[OEM Customer (FT1)],"Legacy Product")</f>
        <v>54044.249999999993</v>
      </c>
      <c r="O104" s="6">
        <f t="shared" si="4"/>
        <v>0.26227510988560987</v>
      </c>
    </row>
    <row r="105" spans="1:15" s="15" customFormat="1" x14ac:dyDescent="0.35">
      <c r="A105" s="48">
        <v>101</v>
      </c>
      <c r="B105" s="28" t="s">
        <v>1087</v>
      </c>
      <c r="C105" s="28" t="s">
        <v>1086</v>
      </c>
      <c r="D105" s="28" t="s">
        <v>1019</v>
      </c>
      <c r="E105" s="31" t="s">
        <v>1085</v>
      </c>
      <c r="F105" s="31" t="s">
        <v>1085</v>
      </c>
      <c r="G105" s="27">
        <v>1</v>
      </c>
      <c r="H105" s="32">
        <v>92864.47</v>
      </c>
      <c r="I105" s="24"/>
      <c r="J105" s="28"/>
      <c r="K105" s="24"/>
      <c r="L105" s="23">
        <v>101</v>
      </c>
      <c r="M105" s="8">
        <f>_xlfn.XLOOKUP(E105,[1]!pnp[Product Code],[1]!pnp[MSRP],"Legacy Product")</f>
        <v>75092</v>
      </c>
      <c r="N105" s="8">
        <f>_xlfn.XLOOKUP(E105,[1]!pnp[Product Code],[1]!pnp[OEM Customer (FT1)],"Legacy Product")</f>
        <v>65170.499999999993</v>
      </c>
      <c r="O105" s="6">
        <f t="shared" si="4"/>
        <v>0.13212459383156672</v>
      </c>
    </row>
    <row r="106" spans="1:15" s="15" customFormat="1" x14ac:dyDescent="0.35">
      <c r="A106" s="48">
        <v>102</v>
      </c>
      <c r="B106" s="28" t="s">
        <v>1084</v>
      </c>
      <c r="C106" s="28" t="s">
        <v>1083</v>
      </c>
      <c r="D106" s="28" t="s">
        <v>1019</v>
      </c>
      <c r="E106" s="31" t="s">
        <v>1082</v>
      </c>
      <c r="F106" s="31" t="s">
        <v>1082</v>
      </c>
      <c r="G106" s="27">
        <v>1</v>
      </c>
      <c r="H106" s="32">
        <v>94834.91</v>
      </c>
      <c r="I106" s="24"/>
      <c r="J106" s="28"/>
      <c r="K106" s="24"/>
      <c r="L106" s="23">
        <v>102</v>
      </c>
      <c r="M106" s="8">
        <f>_xlfn.XLOOKUP(E106,[1]!pnp[Product Code],[1]!pnp[MSRP],"Legacy Product")</f>
        <v>73258</v>
      </c>
      <c r="N106" s="8">
        <f>_xlfn.XLOOKUP(E106,[1]!pnp[Product Code],[1]!pnp[OEM Customer (FT1)],"Legacy Product")</f>
        <v>54044.249999999993</v>
      </c>
      <c r="O106" s="6">
        <f t="shared" si="4"/>
        <v>0.26227510988560987</v>
      </c>
    </row>
    <row r="107" spans="1:15" s="15" customFormat="1" ht="29" x14ac:dyDescent="0.35">
      <c r="A107" s="48">
        <v>103</v>
      </c>
      <c r="B107" s="28" t="s">
        <v>1081</v>
      </c>
      <c r="C107" s="28" t="s">
        <v>1080</v>
      </c>
      <c r="D107" s="28" t="s">
        <v>1019</v>
      </c>
      <c r="E107" s="31" t="s">
        <v>1079</v>
      </c>
      <c r="F107" s="31" t="s">
        <v>1079</v>
      </c>
      <c r="G107" s="27">
        <v>1</v>
      </c>
      <c r="H107" s="32">
        <v>95683.27</v>
      </c>
      <c r="I107" s="24"/>
      <c r="J107" s="28"/>
      <c r="K107" s="24"/>
      <c r="L107" s="23">
        <v>103</v>
      </c>
      <c r="M107" s="8" t="str">
        <f>_xlfn.XLOOKUP(E107,[1]!pnp[Product Code],[1]!pnp[MSRP],"Legacy Product")</f>
        <v>Legacy Product</v>
      </c>
      <c r="N107" s="8" t="str">
        <f>_xlfn.XLOOKUP(E107,[1]!pnp[Product Code],[1]!pnp[OEM Customer (FT1)],"Legacy Product")</f>
        <v>Legacy Product</v>
      </c>
      <c r="O107" s="6" t="str">
        <f t="shared" si="4"/>
        <v/>
      </c>
    </row>
    <row r="108" spans="1:15" s="15" customFormat="1" x14ac:dyDescent="0.35">
      <c r="A108" s="48">
        <v>104</v>
      </c>
      <c r="B108" s="28" t="s">
        <v>1078</v>
      </c>
      <c r="C108" s="28" t="s">
        <v>1077</v>
      </c>
      <c r="D108" s="28" t="s">
        <v>1019</v>
      </c>
      <c r="E108" s="31" t="s">
        <v>1076</v>
      </c>
      <c r="F108" s="31" t="s">
        <v>1076</v>
      </c>
      <c r="G108" s="27">
        <v>1</v>
      </c>
      <c r="H108" s="32">
        <v>100757.95</v>
      </c>
      <c r="I108" s="24">
        <f>(H108-J108)/H108</f>
        <v>0.35583842267533228</v>
      </c>
      <c r="J108" s="26">
        <v>64904.4</v>
      </c>
      <c r="K108" s="24"/>
      <c r="L108" s="23">
        <v>104</v>
      </c>
      <c r="M108" s="8">
        <f>_xlfn.XLOOKUP(E108,[1]!pnp[Product Code],[1]!pnp[MSRP],"Legacy Product")</f>
        <v>76091</v>
      </c>
      <c r="N108" s="8">
        <f>_xlfn.XLOOKUP(E108,[1]!pnp[Product Code],[1]!pnp[OEM Customer (FT1)],"Legacy Product")</f>
        <v>67854.599999999991</v>
      </c>
      <c r="O108" s="6">
        <f t="shared" si="4"/>
        <v>0.10824407617195211</v>
      </c>
    </row>
    <row r="109" spans="1:15" s="15" customFormat="1" x14ac:dyDescent="0.35">
      <c r="A109" s="48">
        <v>105</v>
      </c>
      <c r="B109" s="28" t="s">
        <v>1075</v>
      </c>
      <c r="C109" s="28" t="s">
        <v>1074</v>
      </c>
      <c r="D109" s="28" t="s">
        <v>1019</v>
      </c>
      <c r="E109" s="31" t="s">
        <v>1073</v>
      </c>
      <c r="F109" s="31" t="s">
        <v>1073</v>
      </c>
      <c r="G109" s="27">
        <v>1</v>
      </c>
      <c r="H109" s="32">
        <v>102551.17</v>
      </c>
      <c r="I109" s="24"/>
      <c r="J109" s="28"/>
      <c r="K109" s="24"/>
      <c r="L109" s="23">
        <v>105</v>
      </c>
      <c r="M109" s="8">
        <f>_xlfn.XLOOKUP(E109,[1]!pnp[Product Code],[1]!pnp[MSRP],"Legacy Product")</f>
        <v>77925</v>
      </c>
      <c r="N109" s="8">
        <f>_xlfn.XLOOKUP(E109,[1]!pnp[Product Code],[1]!pnp[OEM Customer (FT1)],"Legacy Product")</f>
        <v>69221.95</v>
      </c>
      <c r="O109" s="6">
        <f t="shared" si="4"/>
        <v>0.11168495348091118</v>
      </c>
    </row>
    <row r="110" spans="1:15" s="15" customFormat="1" x14ac:dyDescent="0.35">
      <c r="A110" s="48">
        <v>106</v>
      </c>
      <c r="B110" s="28" t="s">
        <v>1072</v>
      </c>
      <c r="C110" s="28" t="s">
        <v>1071</v>
      </c>
      <c r="D110" s="28" t="s">
        <v>1019</v>
      </c>
      <c r="E110" s="31" t="s">
        <v>1070</v>
      </c>
      <c r="F110" s="31" t="s">
        <v>1070</v>
      </c>
      <c r="G110" s="27">
        <v>1</v>
      </c>
      <c r="H110" s="32">
        <v>101947.53</v>
      </c>
      <c r="I110" s="24"/>
      <c r="J110" s="28"/>
      <c r="K110" s="24"/>
      <c r="L110" s="23">
        <v>106</v>
      </c>
      <c r="M110" s="8">
        <f>_xlfn.XLOOKUP(E110,[1]!pnp[Product Code],[1]!pnp[MSRP],"Legacy Product")</f>
        <v>75591</v>
      </c>
      <c r="N110" s="8">
        <f>_xlfn.XLOOKUP(E110,[1]!pnp[Product Code],[1]!pnp[OEM Customer (FT1)],"Legacy Product")</f>
        <v>67854.599999999991</v>
      </c>
      <c r="O110" s="6">
        <f t="shared" si="4"/>
        <v>0.10234551732349101</v>
      </c>
    </row>
    <row r="111" spans="1:15" s="15" customFormat="1" ht="29" x14ac:dyDescent="0.35">
      <c r="A111" s="48">
        <v>107</v>
      </c>
      <c r="B111" s="28" t="s">
        <v>1069</v>
      </c>
      <c r="C111" s="28" t="s">
        <v>1068</v>
      </c>
      <c r="D111" s="28" t="s">
        <v>1019</v>
      </c>
      <c r="E111" s="31" t="s">
        <v>1067</v>
      </c>
      <c r="F111" s="31" t="s">
        <v>1067</v>
      </c>
      <c r="G111" s="27">
        <v>1</v>
      </c>
      <c r="H111" s="32">
        <v>112258.11</v>
      </c>
      <c r="I111" s="24">
        <f>(H111-J111)/H111</f>
        <v>0.38808162724278894</v>
      </c>
      <c r="J111" s="26">
        <v>68692.800000000003</v>
      </c>
      <c r="K111" s="24"/>
      <c r="L111" s="23">
        <v>107</v>
      </c>
      <c r="M111" s="8" t="str">
        <f>_xlfn.XLOOKUP(E111,[1]!pnp[Product Code],[1]!pnp[MSRP],"Legacy Product")</f>
        <v>Legacy Product</v>
      </c>
      <c r="N111" s="8" t="str">
        <f>_xlfn.XLOOKUP(E111,[1]!pnp[Product Code],[1]!pnp[OEM Customer (FT1)],"Legacy Product")</f>
        <v>Legacy Product</v>
      </c>
      <c r="O111" s="6" t="str">
        <f t="shared" si="4"/>
        <v/>
      </c>
    </row>
    <row r="112" spans="1:15" s="15" customFormat="1" x14ac:dyDescent="0.35">
      <c r="A112" s="48">
        <v>108</v>
      </c>
      <c r="B112" s="28" t="s">
        <v>1066</v>
      </c>
      <c r="C112" s="28" t="s">
        <v>1065</v>
      </c>
      <c r="D112" s="28" t="s">
        <v>1019</v>
      </c>
      <c r="E112" s="31" t="s">
        <v>1064</v>
      </c>
      <c r="F112" s="31" t="s">
        <v>1064</v>
      </c>
      <c r="G112" s="27">
        <v>1</v>
      </c>
      <c r="H112" s="32">
        <v>112258.11</v>
      </c>
      <c r="I112" s="24">
        <f>(H112-J112)/H112</f>
        <v>0.38808162724278894</v>
      </c>
      <c r="J112" s="26">
        <v>68692.800000000003</v>
      </c>
      <c r="K112" s="24"/>
      <c r="L112" s="23">
        <v>108</v>
      </c>
      <c r="M112" s="8">
        <f>_xlfn.XLOOKUP(E112,[1]!pnp[Product Code],[1]!pnp[MSRP],"Legacy Product")</f>
        <v>81591</v>
      </c>
      <c r="N112" s="8">
        <f>_xlfn.XLOOKUP(E112,[1]!pnp[Product Code],[1]!pnp[OEM Customer (FT1)],"Legacy Product")</f>
        <v>60254.249999999993</v>
      </c>
      <c r="O112" s="6">
        <f t="shared" si="4"/>
        <v>0.26150862227451566</v>
      </c>
    </row>
    <row r="113" spans="1:15" s="15" customFormat="1" x14ac:dyDescent="0.35">
      <c r="A113" s="48">
        <v>109</v>
      </c>
      <c r="B113" s="28" t="s">
        <v>1063</v>
      </c>
      <c r="C113" s="28" t="s">
        <v>1062</v>
      </c>
      <c r="D113" s="28" t="s">
        <v>1019</v>
      </c>
      <c r="E113" s="30" t="s">
        <v>1061</v>
      </c>
      <c r="F113" s="30" t="s">
        <v>1061</v>
      </c>
      <c r="G113" s="27">
        <v>1</v>
      </c>
      <c r="H113" s="32">
        <v>114051.33</v>
      </c>
      <c r="I113" s="24"/>
      <c r="J113" s="28"/>
      <c r="K113" s="24"/>
      <c r="L113" s="23">
        <v>109</v>
      </c>
      <c r="M113" s="8">
        <f>_xlfn.XLOOKUP(E113,[1]!pnp[Product Code],[1]!pnp[MSRP],"Legacy Product")</f>
        <v>83425</v>
      </c>
      <c r="N113" s="8">
        <f>_xlfn.XLOOKUP(E113,[1]!pnp[Product Code],[1]!pnp[OEM Customer (FT1)],"Legacy Product")</f>
        <v>73182.549999999988</v>
      </c>
      <c r="O113" s="6">
        <f t="shared" si="4"/>
        <v>0.12277434821696148</v>
      </c>
    </row>
    <row r="114" spans="1:15" s="15" customFormat="1" ht="29" x14ac:dyDescent="0.35">
      <c r="A114" s="48">
        <v>110</v>
      </c>
      <c r="B114" s="28" t="s">
        <v>1060</v>
      </c>
      <c r="C114" s="28" t="s">
        <v>1059</v>
      </c>
      <c r="D114" s="28" t="s">
        <v>1019</v>
      </c>
      <c r="E114" s="30" t="s">
        <v>1058</v>
      </c>
      <c r="F114" s="30" t="s">
        <v>1058</v>
      </c>
      <c r="G114" s="27">
        <v>1</v>
      </c>
      <c r="H114" s="32">
        <v>112258.11</v>
      </c>
      <c r="I114" s="24">
        <f>(H114-J114)/H114</f>
        <v>0.38808162724278894</v>
      </c>
      <c r="J114" s="26">
        <v>68692.800000000003</v>
      </c>
      <c r="K114" s="24"/>
      <c r="L114" s="23">
        <v>110</v>
      </c>
      <c r="M114" s="8" t="str">
        <f>_xlfn.XLOOKUP(E114,[1]!pnp[Product Code],[1]!pnp[MSRP],"Legacy Product")</f>
        <v>Legacy Product</v>
      </c>
      <c r="N114" s="8" t="str">
        <f>_xlfn.XLOOKUP(E114,[1]!pnp[Product Code],[1]!pnp[OEM Customer (FT1)],"Legacy Product")</f>
        <v>Legacy Product</v>
      </c>
      <c r="O114" s="6" t="str">
        <f t="shared" si="4"/>
        <v/>
      </c>
    </row>
    <row r="115" spans="1:15" s="15" customFormat="1" x14ac:dyDescent="0.35">
      <c r="A115" s="48">
        <v>111</v>
      </c>
      <c r="B115" s="28" t="s">
        <v>1057</v>
      </c>
      <c r="C115" s="28" t="s">
        <v>1056</v>
      </c>
      <c r="D115" s="28" t="s">
        <v>1019</v>
      </c>
      <c r="E115" s="31" t="s">
        <v>1055</v>
      </c>
      <c r="F115" s="31" t="s">
        <v>1055</v>
      </c>
      <c r="G115" s="27">
        <v>1</v>
      </c>
      <c r="H115" s="32">
        <v>114836.57</v>
      </c>
      <c r="I115" s="24"/>
      <c r="J115" s="28"/>
      <c r="K115" s="24"/>
      <c r="L115" s="23">
        <v>111</v>
      </c>
      <c r="M115" s="8">
        <f>_xlfn.XLOOKUP(E115,[1]!pnp[Product Code],[1]!pnp[MSRP],"Legacy Product")</f>
        <v>81591</v>
      </c>
      <c r="N115" s="8">
        <f>_xlfn.XLOOKUP(E115,[1]!pnp[Product Code],[1]!pnp[OEM Customer (FT1)],"Legacy Product")</f>
        <v>60254.249999999993</v>
      </c>
      <c r="O115" s="6">
        <f t="shared" si="4"/>
        <v>0.26150862227451566</v>
      </c>
    </row>
    <row r="116" spans="1:15" s="15" customFormat="1" ht="29" x14ac:dyDescent="0.35">
      <c r="A116" s="48">
        <v>112</v>
      </c>
      <c r="B116" s="28" t="s">
        <v>1054</v>
      </c>
      <c r="C116" s="28" t="s">
        <v>1053</v>
      </c>
      <c r="D116" s="28" t="s">
        <v>1019</v>
      </c>
      <c r="E116" s="30" t="s">
        <v>1052</v>
      </c>
      <c r="F116" s="30" t="s">
        <v>1052</v>
      </c>
      <c r="G116" s="27">
        <v>1</v>
      </c>
      <c r="H116" s="32">
        <v>116629.79</v>
      </c>
      <c r="I116" s="24"/>
      <c r="J116" s="28"/>
      <c r="K116" s="24"/>
      <c r="L116" s="23">
        <v>112</v>
      </c>
      <c r="M116" s="8" t="str">
        <f>_xlfn.XLOOKUP(E116,[1]!pnp[Product Code],[1]!pnp[MSRP],"Legacy Product")</f>
        <v>Legacy Product</v>
      </c>
      <c r="N116" s="8" t="str">
        <f>_xlfn.XLOOKUP(E116,[1]!pnp[Product Code],[1]!pnp[OEM Customer (FT1)],"Legacy Product")</f>
        <v>Legacy Product</v>
      </c>
      <c r="O116" s="6" t="str">
        <f t="shared" si="4"/>
        <v/>
      </c>
    </row>
    <row r="117" spans="1:15" s="15" customFormat="1" x14ac:dyDescent="0.35">
      <c r="A117" s="48">
        <v>113</v>
      </c>
      <c r="B117" s="28" t="s">
        <v>1051</v>
      </c>
      <c r="C117" s="28" t="s">
        <v>1050</v>
      </c>
      <c r="D117" s="28" t="s">
        <v>1019</v>
      </c>
      <c r="E117" s="31" t="s">
        <v>1049</v>
      </c>
      <c r="F117" s="31" t="s">
        <v>1049</v>
      </c>
      <c r="G117" s="27">
        <v>1</v>
      </c>
      <c r="H117" s="32">
        <v>121800.05</v>
      </c>
      <c r="I117" s="24">
        <f>(H117-J117)/H117</f>
        <v>0.41036231101711379</v>
      </c>
      <c r="J117" s="26">
        <v>71817.899999999994</v>
      </c>
      <c r="K117" s="24"/>
      <c r="L117" s="23">
        <v>113</v>
      </c>
      <c r="M117" s="8">
        <f>_xlfn.XLOOKUP(E117,[1]!pnp[Product Code],[1]!pnp[MSRP],"Legacy Product")</f>
        <v>84425</v>
      </c>
      <c r="N117" s="8">
        <f>_xlfn.XLOOKUP(E117,[1]!pnp[Product Code],[1]!pnp[OEM Customer (FT1)],"Legacy Product")</f>
        <v>75082.349999999991</v>
      </c>
      <c r="O117" s="6">
        <f t="shared" si="4"/>
        <v>0.11066212614746827</v>
      </c>
    </row>
    <row r="118" spans="1:15" s="15" customFormat="1" x14ac:dyDescent="0.35">
      <c r="A118" s="48">
        <v>114</v>
      </c>
      <c r="B118" s="28" t="s">
        <v>1048</v>
      </c>
      <c r="C118" s="28" t="s">
        <v>1047</v>
      </c>
      <c r="D118" s="28" t="s">
        <v>1019</v>
      </c>
      <c r="E118" s="31" t="s">
        <v>1046</v>
      </c>
      <c r="F118" s="31" t="s">
        <v>1046</v>
      </c>
      <c r="G118" s="27">
        <v>1</v>
      </c>
      <c r="H118" s="32">
        <v>123593.27</v>
      </c>
      <c r="I118" s="24"/>
      <c r="J118" s="28"/>
      <c r="K118" s="24"/>
      <c r="L118" s="23">
        <v>114</v>
      </c>
      <c r="M118" s="8">
        <f>_xlfn.XLOOKUP(E118,[1]!pnp[Product Code],[1]!pnp[MSRP],"Legacy Product")</f>
        <v>86258</v>
      </c>
      <c r="N118" s="8">
        <f>_xlfn.XLOOKUP(E118,[1]!pnp[Product Code],[1]!pnp[OEM Customer (FT1)],"Legacy Product")</f>
        <v>76449.7</v>
      </c>
      <c r="O118" s="6">
        <f t="shared" si="4"/>
        <v>0.11370887337986045</v>
      </c>
    </row>
    <row r="119" spans="1:15" s="15" customFormat="1" x14ac:dyDescent="0.35">
      <c r="A119" s="48">
        <v>115</v>
      </c>
      <c r="B119" s="28" t="s">
        <v>1045</v>
      </c>
      <c r="C119" s="28" t="s">
        <v>1044</v>
      </c>
      <c r="D119" s="28" t="s">
        <v>1019</v>
      </c>
      <c r="E119" s="31" t="s">
        <v>1043</v>
      </c>
      <c r="F119" s="31" t="s">
        <v>1043</v>
      </c>
      <c r="G119" s="27">
        <v>1</v>
      </c>
      <c r="H119" s="32">
        <v>123449.32</v>
      </c>
      <c r="I119" s="24"/>
      <c r="J119" s="28"/>
      <c r="K119" s="24"/>
      <c r="L119" s="23">
        <v>115</v>
      </c>
      <c r="M119" s="8">
        <f>_xlfn.XLOOKUP(E119,[1]!pnp[Product Code],[1]!pnp[MSRP],"Legacy Product")</f>
        <v>83925</v>
      </c>
      <c r="N119" s="8">
        <f>_xlfn.XLOOKUP(E119,[1]!pnp[Product Code],[1]!pnp[OEM Customer (FT1)],"Legacy Product")</f>
        <v>75082.349999999991</v>
      </c>
      <c r="O119" s="6">
        <f t="shared" si="4"/>
        <v>0.10536371760500457</v>
      </c>
    </row>
    <row r="120" spans="1:15" s="15" customFormat="1" ht="29" x14ac:dyDescent="0.35">
      <c r="A120" s="48">
        <v>116</v>
      </c>
      <c r="B120" s="28" t="s">
        <v>1042</v>
      </c>
      <c r="C120" s="28" t="s">
        <v>1041</v>
      </c>
      <c r="D120" s="28" t="s">
        <v>1019</v>
      </c>
      <c r="E120" s="31" t="s">
        <v>1040</v>
      </c>
      <c r="F120" s="31" t="s">
        <v>1040</v>
      </c>
      <c r="G120" s="27">
        <v>1</v>
      </c>
      <c r="H120" s="32">
        <v>69923.66</v>
      </c>
      <c r="I120" s="24">
        <f>(H120-J120)/H120</f>
        <v>6.0486822343109703E-2</v>
      </c>
      <c r="J120" s="26">
        <v>65694.2</v>
      </c>
      <c r="K120" s="24"/>
      <c r="L120" s="23">
        <v>116</v>
      </c>
      <c r="M120" s="8" t="str">
        <f>_xlfn.XLOOKUP(E120,[1]!pnp[Product Code],[1]!pnp[MSRP],"Legacy Product")</f>
        <v>Legacy Product</v>
      </c>
      <c r="N120" s="8" t="str">
        <f>_xlfn.XLOOKUP(E120,[1]!pnp[Product Code],[1]!pnp[OEM Customer (FT1)],"Legacy Product")</f>
        <v>Legacy Product</v>
      </c>
      <c r="O120" s="6" t="str">
        <f t="shared" si="4"/>
        <v/>
      </c>
    </row>
    <row r="121" spans="1:15" s="15" customFormat="1" x14ac:dyDescent="0.35">
      <c r="A121" s="48">
        <v>117</v>
      </c>
      <c r="B121" s="28" t="s">
        <v>1039</v>
      </c>
      <c r="C121" s="28" t="s">
        <v>1038</v>
      </c>
      <c r="D121" s="28" t="s">
        <v>1019</v>
      </c>
      <c r="E121" s="31" t="s">
        <v>1037</v>
      </c>
      <c r="F121" s="31" t="s">
        <v>1037</v>
      </c>
      <c r="G121" s="27">
        <v>1</v>
      </c>
      <c r="H121" s="32">
        <v>75293.77</v>
      </c>
      <c r="I121" s="24">
        <f>(H121-J121)/H121</f>
        <v>0.12222086900416862</v>
      </c>
      <c r="J121" s="26">
        <v>66091.3</v>
      </c>
      <c r="K121" s="24"/>
      <c r="L121" s="23">
        <v>117</v>
      </c>
      <c r="M121" s="8">
        <f>_xlfn.XLOOKUP(E121,[1]!pnp[Product Code],[1]!pnp[MSRP],"Legacy Product")</f>
        <v>75616</v>
      </c>
      <c r="N121" s="8">
        <f>_xlfn.XLOOKUP(E121,[1]!pnp[Product Code],[1]!pnp[OEM Customer (FT1)],"Legacy Product")</f>
        <v>62554.249999999993</v>
      </c>
      <c r="O121" s="6">
        <f t="shared" si="4"/>
        <v>0.1727379126110877</v>
      </c>
    </row>
    <row r="122" spans="1:15" s="15" customFormat="1" x14ac:dyDescent="0.35">
      <c r="A122" s="48">
        <v>118</v>
      </c>
      <c r="B122" s="28" t="s">
        <v>1036</v>
      </c>
      <c r="C122" s="28" t="s">
        <v>1035</v>
      </c>
      <c r="D122" s="28" t="s">
        <v>1019</v>
      </c>
      <c r="E122" s="31" t="s">
        <v>1034</v>
      </c>
      <c r="F122" s="31" t="s">
        <v>1034</v>
      </c>
      <c r="G122" s="27">
        <v>1</v>
      </c>
      <c r="H122" s="32">
        <v>42217.94</v>
      </c>
      <c r="I122" s="24">
        <f>(H122-J122)/H122</f>
        <v>4.0618751175448248E-2</v>
      </c>
      <c r="J122" s="26">
        <v>40503.1</v>
      </c>
      <c r="K122" s="24"/>
      <c r="L122" s="23">
        <v>118</v>
      </c>
      <c r="M122" s="8">
        <f>_xlfn.XLOOKUP(E122,[1]!pnp[Product Code],[1]!pnp[MSRP],"Legacy Product")</f>
        <v>42218</v>
      </c>
      <c r="N122" s="8">
        <f>_xlfn.XLOOKUP(E122,[1]!pnp[Product Code],[1]!pnp[OEM Customer (FT1)],"Legacy Product")</f>
        <v>34494.25</v>
      </c>
      <c r="O122" s="6">
        <f t="shared" si="4"/>
        <v>0.182949215974229</v>
      </c>
    </row>
    <row r="123" spans="1:15" s="15" customFormat="1" x14ac:dyDescent="0.35">
      <c r="A123" s="48">
        <v>119</v>
      </c>
      <c r="B123" s="28" t="s">
        <v>1033</v>
      </c>
      <c r="C123" s="28" t="s">
        <v>1032</v>
      </c>
      <c r="D123" s="28" t="s">
        <v>1019</v>
      </c>
      <c r="E123" s="31" t="s">
        <v>1031</v>
      </c>
      <c r="F123" s="31" t="s">
        <v>1031</v>
      </c>
      <c r="G123" s="27">
        <v>1</v>
      </c>
      <c r="H123" s="32">
        <v>47588.05</v>
      </c>
      <c r="I123" s="24">
        <f>(H123-J123)/H123</f>
        <v>0.18967892149394658</v>
      </c>
      <c r="J123" s="26">
        <v>38561.599999999999</v>
      </c>
      <c r="K123" s="24"/>
      <c r="L123" s="23">
        <v>119</v>
      </c>
      <c r="M123" s="8">
        <f>_xlfn.XLOOKUP(E123,[1]!pnp[Product Code],[1]!pnp[MSRP],"Legacy Product")</f>
        <v>49254</v>
      </c>
      <c r="N123" s="8">
        <f>_xlfn.XLOOKUP(E123,[1]!pnp[Product Code],[1]!pnp[OEM Customer (FT1)],"Legacy Product")</f>
        <v>34494.25</v>
      </c>
      <c r="O123" s="6">
        <f t="shared" si="4"/>
        <v>0.29966601697324075</v>
      </c>
    </row>
    <row r="124" spans="1:15" s="15" customFormat="1" x14ac:dyDescent="0.35">
      <c r="A124" s="48">
        <v>120</v>
      </c>
      <c r="B124" s="28" t="s">
        <v>1030</v>
      </c>
      <c r="C124" s="28" t="s">
        <v>1029</v>
      </c>
      <c r="D124" s="28" t="s">
        <v>1019</v>
      </c>
      <c r="E124" s="31" t="s">
        <v>1028</v>
      </c>
      <c r="F124" s="31" t="s">
        <v>1028</v>
      </c>
      <c r="G124" s="27">
        <v>1</v>
      </c>
      <c r="H124" s="32">
        <v>55623.73</v>
      </c>
      <c r="I124" s="24"/>
      <c r="J124" s="28"/>
      <c r="K124" s="24"/>
      <c r="L124" s="23">
        <v>120</v>
      </c>
      <c r="M124" s="8">
        <f>_xlfn.XLOOKUP(E124,[1]!pnp[Product Code],[1]!pnp[MSRP],"Legacy Product")</f>
        <v>55623.73</v>
      </c>
      <c r="N124" s="8">
        <f>_xlfn.XLOOKUP(E124,[1]!pnp[Product Code],[1]!pnp[OEM Customer (FT1)],"Legacy Product")</f>
        <v>55623.73</v>
      </c>
      <c r="O124" s="6">
        <f t="shared" si="4"/>
        <v>0</v>
      </c>
    </row>
    <row r="125" spans="1:15" s="15" customFormat="1" x14ac:dyDescent="0.35">
      <c r="A125" s="48">
        <v>121</v>
      </c>
      <c r="B125" s="28" t="s">
        <v>1027</v>
      </c>
      <c r="C125" s="28" t="s">
        <v>1026</v>
      </c>
      <c r="D125" s="28" t="s">
        <v>1019</v>
      </c>
      <c r="E125" s="28" t="s">
        <v>1025</v>
      </c>
      <c r="F125" s="28" t="s">
        <v>1025</v>
      </c>
      <c r="G125" s="27">
        <v>1</v>
      </c>
      <c r="H125" s="32">
        <v>96108.18</v>
      </c>
      <c r="I125" s="24"/>
      <c r="J125" s="28"/>
      <c r="K125" s="24"/>
      <c r="L125" s="23">
        <v>121</v>
      </c>
      <c r="M125" s="8">
        <f>_xlfn.XLOOKUP(E125,[1]!pnp[Product Code],[1]!pnp[MSRP],"Legacy Product")</f>
        <v>96579</v>
      </c>
      <c r="N125" s="8">
        <f>_xlfn.XLOOKUP(E125,[1]!pnp[Product Code],[1]!pnp[OEM Customer (FT1)],"Legacy Product")</f>
        <v>96579</v>
      </c>
      <c r="O125" s="6">
        <f t="shared" si="4"/>
        <v>0</v>
      </c>
    </row>
    <row r="126" spans="1:15" s="15" customFormat="1" ht="29" x14ac:dyDescent="0.35">
      <c r="A126" s="48">
        <v>122</v>
      </c>
      <c r="B126" s="28" t="s">
        <v>1024</v>
      </c>
      <c r="C126" s="28" t="s">
        <v>1023</v>
      </c>
      <c r="D126" s="21" t="s">
        <v>1019</v>
      </c>
      <c r="E126" s="21" t="s">
        <v>1022</v>
      </c>
      <c r="F126" s="21" t="s">
        <v>1022</v>
      </c>
      <c r="G126" s="20">
        <v>1</v>
      </c>
      <c r="H126" s="46">
        <v>112665.72</v>
      </c>
      <c r="I126" s="17"/>
      <c r="J126" s="28"/>
      <c r="K126" s="24"/>
      <c r="L126" s="23">
        <v>122</v>
      </c>
      <c r="M126" s="8" t="str">
        <f>_xlfn.XLOOKUP(E126,[1]!pnp[Product Code],[1]!pnp[MSRP],"Legacy Product")</f>
        <v>Legacy Product</v>
      </c>
      <c r="N126" s="8" t="str">
        <f>_xlfn.XLOOKUP(E126,[1]!pnp[Product Code],[1]!pnp[OEM Customer (FT1)],"Legacy Product")</f>
        <v>Legacy Product</v>
      </c>
      <c r="O126" s="6" t="str">
        <f t="shared" si="4"/>
        <v/>
      </c>
    </row>
    <row r="127" spans="1:15" s="15" customFormat="1" ht="29" x14ac:dyDescent="0.35">
      <c r="A127" s="48">
        <v>123</v>
      </c>
      <c r="B127" s="21" t="s">
        <v>1021</v>
      </c>
      <c r="C127" s="47" t="s">
        <v>1020</v>
      </c>
      <c r="D127" s="21" t="s">
        <v>1019</v>
      </c>
      <c r="E127" s="21" t="s">
        <v>1018</v>
      </c>
      <c r="F127" s="21" t="s">
        <v>1018</v>
      </c>
      <c r="G127" s="20">
        <v>1</v>
      </c>
      <c r="H127" s="46">
        <v>124349.42</v>
      </c>
      <c r="I127" s="17"/>
      <c r="J127" s="45"/>
      <c r="K127" s="17"/>
      <c r="L127" s="23">
        <v>123</v>
      </c>
      <c r="M127" s="8" t="str">
        <f>_xlfn.XLOOKUP(E127,[1]!pnp[Product Code],[1]!pnp[MSRP],"Legacy Product")</f>
        <v>Legacy Product</v>
      </c>
      <c r="N127" s="8" t="str">
        <f>_xlfn.XLOOKUP(E127,[1]!pnp[Product Code],[1]!pnp[OEM Customer (FT1)],"Legacy Product")</f>
        <v>Legacy Product</v>
      </c>
      <c r="O127" s="6" t="str">
        <f t="shared" si="4"/>
        <v/>
      </c>
    </row>
    <row r="128" spans="1:15" s="15" customFormat="1" ht="29" x14ac:dyDescent="0.35">
      <c r="A128" s="23">
        <v>124</v>
      </c>
      <c r="B128" s="28" t="s">
        <v>1017</v>
      </c>
      <c r="C128" s="28" t="s">
        <v>1016</v>
      </c>
      <c r="D128" s="28" t="s">
        <v>1</v>
      </c>
      <c r="E128" s="28" t="s">
        <v>1015</v>
      </c>
      <c r="F128" s="28" t="s">
        <v>1015</v>
      </c>
      <c r="G128" s="27">
        <v>1</v>
      </c>
      <c r="H128" s="32">
        <v>124220</v>
      </c>
      <c r="I128" s="24"/>
      <c r="J128" s="44"/>
      <c r="K128" s="24"/>
      <c r="L128" s="39">
        <v>124</v>
      </c>
      <c r="M128" s="8" t="str">
        <f>_xlfn.XLOOKUP(E128,[1]!pnp[Product Code],[1]!pnp[MSRP],"Legacy Product")</f>
        <v>Legacy Product</v>
      </c>
      <c r="N128" s="8" t="str">
        <f>_xlfn.XLOOKUP(E128,[1]!pnp[Product Code],[1]!pnp[OEM Customer (FT1)],"Legacy Product")</f>
        <v>Legacy Product</v>
      </c>
      <c r="O128" s="6" t="str">
        <f t="shared" si="4"/>
        <v/>
      </c>
    </row>
    <row r="129" spans="1:15" s="15" customFormat="1" ht="29" x14ac:dyDescent="0.35">
      <c r="A129" s="43">
        <v>125</v>
      </c>
      <c r="B129" s="28" t="s">
        <v>1014</v>
      </c>
      <c r="C129" s="28" t="s">
        <v>1013</v>
      </c>
      <c r="D129" s="28" t="s">
        <v>1</v>
      </c>
      <c r="E129" s="28" t="s">
        <v>1012</v>
      </c>
      <c r="F129" s="28" t="s">
        <v>1012</v>
      </c>
      <c r="G129" s="27">
        <v>1</v>
      </c>
      <c r="H129" s="26">
        <v>130</v>
      </c>
      <c r="I129" s="24"/>
      <c r="J129" s="33"/>
      <c r="K129" s="24"/>
      <c r="L129" s="42">
        <v>125</v>
      </c>
      <c r="M129" s="8" t="str">
        <f>_xlfn.XLOOKUP(E129,[1]!pnp[Product Code],[1]!pnp[MSRP],"Legacy Product")</f>
        <v>Legacy Product</v>
      </c>
      <c r="N129" s="8" t="str">
        <f>_xlfn.XLOOKUP(E129,[1]!pnp[Product Code],[1]!pnp[OEM Customer (FT1)],"Legacy Product")</f>
        <v>Legacy Product</v>
      </c>
      <c r="O129" s="6" t="str">
        <f t="shared" si="4"/>
        <v/>
      </c>
    </row>
    <row r="130" spans="1:15" s="15" customFormat="1" ht="29" x14ac:dyDescent="0.35">
      <c r="A130" s="29">
        <v>126</v>
      </c>
      <c r="B130" s="28" t="s">
        <v>1011</v>
      </c>
      <c r="C130" s="28" t="s">
        <v>1010</v>
      </c>
      <c r="D130" s="28" t="s">
        <v>1</v>
      </c>
      <c r="E130" s="28" t="s">
        <v>1009</v>
      </c>
      <c r="F130" s="28" t="s">
        <v>1009</v>
      </c>
      <c r="G130" s="27">
        <v>1</v>
      </c>
      <c r="H130" s="26">
        <v>190</v>
      </c>
      <c r="I130" s="24"/>
      <c r="J130" s="33"/>
      <c r="K130" s="24"/>
      <c r="L130" s="41">
        <v>126</v>
      </c>
      <c r="M130" s="8" t="str">
        <f>_xlfn.XLOOKUP(E130,[1]!pnp[Product Code],[1]!pnp[MSRP],"Legacy Product")</f>
        <v>Legacy Product</v>
      </c>
      <c r="N130" s="8" t="str">
        <f>_xlfn.XLOOKUP(E130,[1]!pnp[Product Code],[1]!pnp[OEM Customer (FT1)],"Legacy Product")</f>
        <v>Legacy Product</v>
      </c>
      <c r="O130" s="6" t="str">
        <f t="shared" si="4"/>
        <v/>
      </c>
    </row>
    <row r="131" spans="1:15" s="15" customFormat="1" ht="29" x14ac:dyDescent="0.35">
      <c r="A131" s="29">
        <v>127</v>
      </c>
      <c r="B131" s="28" t="s">
        <v>1008</v>
      </c>
      <c r="C131" s="28" t="s">
        <v>1007</v>
      </c>
      <c r="D131" s="28" t="s">
        <v>1</v>
      </c>
      <c r="E131" s="28" t="s">
        <v>1006</v>
      </c>
      <c r="F131" s="28" t="s">
        <v>1006</v>
      </c>
      <c r="G131" s="27">
        <v>1</v>
      </c>
      <c r="H131" s="26">
        <v>300</v>
      </c>
      <c r="I131" s="24"/>
      <c r="J131" s="33"/>
      <c r="K131" s="24"/>
      <c r="L131" s="41">
        <v>127</v>
      </c>
      <c r="M131" s="8" t="str">
        <f>_xlfn.XLOOKUP(E131,[1]!pnp[Product Code],[1]!pnp[MSRP],"Legacy Product")</f>
        <v>Legacy Product</v>
      </c>
      <c r="N131" s="8" t="str">
        <f>_xlfn.XLOOKUP(E131,[1]!pnp[Product Code],[1]!pnp[OEM Customer (FT1)],"Legacy Product")</f>
        <v>Legacy Product</v>
      </c>
      <c r="O131" s="6" t="str">
        <f t="shared" si="4"/>
        <v/>
      </c>
    </row>
    <row r="132" spans="1:15" s="15" customFormat="1" ht="29" x14ac:dyDescent="0.35">
      <c r="A132" s="29">
        <v>128</v>
      </c>
      <c r="B132" s="28" t="s">
        <v>1005</v>
      </c>
      <c r="C132" s="28" t="s">
        <v>1004</v>
      </c>
      <c r="D132" s="28" t="s">
        <v>1</v>
      </c>
      <c r="E132" s="28" t="s">
        <v>1003</v>
      </c>
      <c r="F132" s="28" t="s">
        <v>1003</v>
      </c>
      <c r="G132" s="27">
        <v>1</v>
      </c>
      <c r="H132" s="26">
        <v>1160</v>
      </c>
      <c r="I132" s="24"/>
      <c r="J132" s="33"/>
      <c r="K132" s="24"/>
      <c r="L132" s="41">
        <v>128</v>
      </c>
      <c r="M132" s="8" t="str">
        <f>_xlfn.XLOOKUP(E132,[1]!pnp[Product Code],[1]!pnp[MSRP],"Legacy Product")</f>
        <v>Legacy Product</v>
      </c>
      <c r="N132" s="8" t="str">
        <f>_xlfn.XLOOKUP(E132,[1]!pnp[Product Code],[1]!pnp[OEM Customer (FT1)],"Legacy Product")</f>
        <v>Legacy Product</v>
      </c>
      <c r="O132" s="6" t="str">
        <f t="shared" si="4"/>
        <v/>
      </c>
    </row>
    <row r="133" spans="1:15" s="15" customFormat="1" ht="29" x14ac:dyDescent="0.35">
      <c r="A133" s="29">
        <v>129</v>
      </c>
      <c r="B133" s="28" t="s">
        <v>1002</v>
      </c>
      <c r="C133" s="28" t="s">
        <v>1001</v>
      </c>
      <c r="D133" s="28" t="s">
        <v>1</v>
      </c>
      <c r="E133" s="28" t="s">
        <v>1000</v>
      </c>
      <c r="F133" s="28" t="s">
        <v>1000</v>
      </c>
      <c r="G133" s="27">
        <v>1</v>
      </c>
      <c r="H133" s="26">
        <v>2558</v>
      </c>
      <c r="I133" s="24"/>
      <c r="J133" s="33"/>
      <c r="K133" s="24"/>
      <c r="L133" s="41">
        <v>129</v>
      </c>
      <c r="M133" s="8" t="str">
        <f>_xlfn.XLOOKUP(E133,[1]!pnp[Product Code],[1]!pnp[MSRP],"Legacy Product")</f>
        <v>Legacy Product</v>
      </c>
      <c r="N133" s="8" t="str">
        <f>_xlfn.XLOOKUP(E133,[1]!pnp[Product Code],[1]!pnp[OEM Customer (FT1)],"Legacy Product")</f>
        <v>Legacy Product</v>
      </c>
      <c r="O133" s="6" t="str">
        <f t="shared" ref="O133:O196" si="5">IFERROR((M133-N133)/M133,"")</f>
        <v/>
      </c>
    </row>
    <row r="134" spans="1:15" s="15" customFormat="1" ht="29" x14ac:dyDescent="0.35">
      <c r="A134" s="29">
        <v>130</v>
      </c>
      <c r="B134" s="28" t="s">
        <v>999</v>
      </c>
      <c r="C134" s="28" t="s">
        <v>998</v>
      </c>
      <c r="D134" s="28" t="s">
        <v>1</v>
      </c>
      <c r="E134" s="28" t="s">
        <v>997</v>
      </c>
      <c r="F134" s="28" t="s">
        <v>997</v>
      </c>
      <c r="G134" s="27">
        <v>1</v>
      </c>
      <c r="H134" s="26">
        <v>4113</v>
      </c>
      <c r="I134" s="24"/>
      <c r="J134" s="33"/>
      <c r="K134" s="24"/>
      <c r="L134" s="41">
        <v>130</v>
      </c>
      <c r="M134" s="8" t="str">
        <f>_xlfn.XLOOKUP(E134,[1]!pnp[Product Code],[1]!pnp[MSRP],"Legacy Product")</f>
        <v>Legacy Product</v>
      </c>
      <c r="N134" s="8" t="str">
        <f>_xlfn.XLOOKUP(E134,[1]!pnp[Product Code],[1]!pnp[OEM Customer (FT1)],"Legacy Product")</f>
        <v>Legacy Product</v>
      </c>
      <c r="O134" s="6" t="str">
        <f t="shared" si="5"/>
        <v/>
      </c>
    </row>
    <row r="135" spans="1:15" s="15" customFormat="1" ht="29" x14ac:dyDescent="0.35">
      <c r="A135" s="29">
        <v>131</v>
      </c>
      <c r="B135" s="28" t="s">
        <v>996</v>
      </c>
      <c r="C135" s="28" t="s">
        <v>995</v>
      </c>
      <c r="D135" s="28" t="s">
        <v>1</v>
      </c>
      <c r="E135" s="28" t="s">
        <v>994</v>
      </c>
      <c r="F135" s="28" t="s">
        <v>994</v>
      </c>
      <c r="G135" s="27">
        <v>1</v>
      </c>
      <c r="H135" s="26">
        <v>1877</v>
      </c>
      <c r="I135" s="24"/>
      <c r="J135" s="33"/>
      <c r="K135" s="24"/>
      <c r="L135" s="41">
        <v>131</v>
      </c>
      <c r="M135" s="8" t="str">
        <f>_xlfn.XLOOKUP(E135,[1]!pnp[Product Code],[1]!pnp[MSRP],"Legacy Product")</f>
        <v>Legacy Product</v>
      </c>
      <c r="N135" s="8" t="str">
        <f>_xlfn.XLOOKUP(E135,[1]!pnp[Product Code],[1]!pnp[OEM Customer (FT1)],"Legacy Product")</f>
        <v>Legacy Product</v>
      </c>
      <c r="O135" s="6" t="str">
        <f t="shared" si="5"/>
        <v/>
      </c>
    </row>
    <row r="136" spans="1:15" s="15" customFormat="1" ht="29" x14ac:dyDescent="0.35">
      <c r="A136" s="29">
        <v>132</v>
      </c>
      <c r="B136" s="28" t="s">
        <v>993</v>
      </c>
      <c r="C136" s="28" t="s">
        <v>992</v>
      </c>
      <c r="D136" s="28" t="s">
        <v>1</v>
      </c>
      <c r="E136" s="28" t="s">
        <v>991</v>
      </c>
      <c r="F136" s="28" t="s">
        <v>991</v>
      </c>
      <c r="G136" s="27">
        <v>1</v>
      </c>
      <c r="H136" s="26">
        <v>3852</v>
      </c>
      <c r="I136" s="24"/>
      <c r="J136" s="33"/>
      <c r="K136" s="24"/>
      <c r="L136" s="41">
        <v>132</v>
      </c>
      <c r="M136" s="8" t="str">
        <f>_xlfn.XLOOKUP(E136,[1]!pnp[Product Code],[1]!pnp[MSRP],"Legacy Product")</f>
        <v>Legacy Product</v>
      </c>
      <c r="N136" s="8" t="str">
        <f>_xlfn.XLOOKUP(E136,[1]!pnp[Product Code],[1]!pnp[OEM Customer (FT1)],"Legacy Product")</f>
        <v>Legacy Product</v>
      </c>
      <c r="O136" s="6" t="str">
        <f t="shared" si="5"/>
        <v/>
      </c>
    </row>
    <row r="137" spans="1:15" s="15" customFormat="1" ht="29" x14ac:dyDescent="0.35">
      <c r="A137" s="29">
        <v>133</v>
      </c>
      <c r="B137" s="28" t="s">
        <v>990</v>
      </c>
      <c r="C137" s="28" t="s">
        <v>989</v>
      </c>
      <c r="D137" s="28" t="s">
        <v>1</v>
      </c>
      <c r="E137" s="28" t="s">
        <v>988</v>
      </c>
      <c r="F137" s="28" t="s">
        <v>988</v>
      </c>
      <c r="G137" s="27">
        <v>1</v>
      </c>
      <c r="H137" s="26">
        <v>5637</v>
      </c>
      <c r="I137" s="24"/>
      <c r="J137" s="33"/>
      <c r="K137" s="24"/>
      <c r="L137" s="41">
        <v>133</v>
      </c>
      <c r="M137" s="8" t="str">
        <f>_xlfn.XLOOKUP(E137,[1]!pnp[Product Code],[1]!pnp[MSRP],"Legacy Product")</f>
        <v>Legacy Product</v>
      </c>
      <c r="N137" s="8" t="str">
        <f>_xlfn.XLOOKUP(E137,[1]!pnp[Product Code],[1]!pnp[OEM Customer (FT1)],"Legacy Product")</f>
        <v>Legacy Product</v>
      </c>
      <c r="O137" s="6" t="str">
        <f t="shared" si="5"/>
        <v/>
      </c>
    </row>
    <row r="138" spans="1:15" s="15" customFormat="1" ht="29" x14ac:dyDescent="0.35">
      <c r="A138" s="29">
        <v>134</v>
      </c>
      <c r="B138" s="28" t="s">
        <v>987</v>
      </c>
      <c r="C138" s="28" t="s">
        <v>986</v>
      </c>
      <c r="D138" s="28" t="s">
        <v>1</v>
      </c>
      <c r="E138" s="28" t="s">
        <v>985</v>
      </c>
      <c r="F138" s="28" t="s">
        <v>985</v>
      </c>
      <c r="G138" s="27">
        <v>1</v>
      </c>
      <c r="H138" s="26">
        <v>3312</v>
      </c>
      <c r="I138" s="24"/>
      <c r="J138" s="33"/>
      <c r="K138" s="24"/>
      <c r="L138" s="41">
        <v>134</v>
      </c>
      <c r="M138" s="8" t="str">
        <f>_xlfn.XLOOKUP(E138,[1]!pnp[Product Code],[1]!pnp[MSRP],"Legacy Product")</f>
        <v>Legacy Product</v>
      </c>
      <c r="N138" s="8" t="str">
        <f>_xlfn.XLOOKUP(E138,[1]!pnp[Product Code],[1]!pnp[OEM Customer (FT1)],"Legacy Product")</f>
        <v>Legacy Product</v>
      </c>
      <c r="O138" s="6" t="str">
        <f t="shared" si="5"/>
        <v/>
      </c>
    </row>
    <row r="139" spans="1:15" s="15" customFormat="1" ht="29" x14ac:dyDescent="0.35">
      <c r="A139" s="29">
        <v>135</v>
      </c>
      <c r="B139" s="28" t="s">
        <v>984</v>
      </c>
      <c r="C139" s="28" t="s">
        <v>983</v>
      </c>
      <c r="D139" s="28" t="s">
        <v>1</v>
      </c>
      <c r="E139" s="28" t="s">
        <v>982</v>
      </c>
      <c r="F139" s="28" t="s">
        <v>982</v>
      </c>
      <c r="G139" s="27">
        <v>1</v>
      </c>
      <c r="H139" s="26">
        <v>6711</v>
      </c>
      <c r="I139" s="24"/>
      <c r="J139" s="33"/>
      <c r="K139" s="24"/>
      <c r="L139" s="41">
        <v>135</v>
      </c>
      <c r="M139" s="8" t="str">
        <f>_xlfn.XLOOKUP(E139,[1]!pnp[Product Code],[1]!pnp[MSRP],"Legacy Product")</f>
        <v>Legacy Product</v>
      </c>
      <c r="N139" s="8" t="str">
        <f>_xlfn.XLOOKUP(E139,[1]!pnp[Product Code],[1]!pnp[OEM Customer (FT1)],"Legacy Product")</f>
        <v>Legacy Product</v>
      </c>
      <c r="O139" s="6" t="str">
        <f t="shared" si="5"/>
        <v/>
      </c>
    </row>
    <row r="140" spans="1:15" s="15" customFormat="1" ht="29" x14ac:dyDescent="0.35">
      <c r="A140" s="29">
        <v>136</v>
      </c>
      <c r="B140" s="28" t="s">
        <v>981</v>
      </c>
      <c r="C140" s="28" t="s">
        <v>980</v>
      </c>
      <c r="D140" s="28" t="s">
        <v>1</v>
      </c>
      <c r="E140" s="28" t="s">
        <v>979</v>
      </c>
      <c r="F140" s="28" t="s">
        <v>979</v>
      </c>
      <c r="G140" s="27">
        <v>1</v>
      </c>
      <c r="H140" s="26">
        <v>10114</v>
      </c>
      <c r="I140" s="24"/>
      <c r="J140" s="33"/>
      <c r="K140" s="24"/>
      <c r="L140" s="41">
        <v>136</v>
      </c>
      <c r="M140" s="8" t="str">
        <f>_xlfn.XLOOKUP(E140,[1]!pnp[Product Code],[1]!pnp[MSRP],"Legacy Product")</f>
        <v>Legacy Product</v>
      </c>
      <c r="N140" s="8" t="str">
        <f>_xlfn.XLOOKUP(E140,[1]!pnp[Product Code],[1]!pnp[OEM Customer (FT1)],"Legacy Product")</f>
        <v>Legacy Product</v>
      </c>
      <c r="O140" s="6" t="str">
        <f t="shared" si="5"/>
        <v/>
      </c>
    </row>
    <row r="141" spans="1:15" s="15" customFormat="1" ht="29" x14ac:dyDescent="0.35">
      <c r="A141" s="29">
        <v>137</v>
      </c>
      <c r="B141" s="28" t="s">
        <v>978</v>
      </c>
      <c r="C141" s="28" t="s">
        <v>977</v>
      </c>
      <c r="D141" s="28" t="s">
        <v>1</v>
      </c>
      <c r="E141" s="28" t="s">
        <v>976</v>
      </c>
      <c r="F141" s="28" t="s">
        <v>976</v>
      </c>
      <c r="G141" s="27">
        <v>1</v>
      </c>
      <c r="H141" s="26">
        <v>4258</v>
      </c>
      <c r="I141" s="24"/>
      <c r="J141" s="33"/>
      <c r="K141" s="24"/>
      <c r="L141" s="41">
        <v>137</v>
      </c>
      <c r="M141" s="8" t="str">
        <f>_xlfn.XLOOKUP(E141,[1]!pnp[Product Code],[1]!pnp[MSRP],"Legacy Product")</f>
        <v>Legacy Product</v>
      </c>
      <c r="N141" s="8" t="str">
        <f>_xlfn.XLOOKUP(E141,[1]!pnp[Product Code],[1]!pnp[OEM Customer (FT1)],"Legacy Product")</f>
        <v>Legacy Product</v>
      </c>
      <c r="O141" s="6" t="str">
        <f t="shared" si="5"/>
        <v/>
      </c>
    </row>
    <row r="142" spans="1:15" s="15" customFormat="1" ht="29" x14ac:dyDescent="0.35">
      <c r="A142" s="29">
        <v>138</v>
      </c>
      <c r="B142" s="28" t="s">
        <v>975</v>
      </c>
      <c r="C142" s="28" t="s">
        <v>974</v>
      </c>
      <c r="D142" s="28" t="s">
        <v>1</v>
      </c>
      <c r="E142" s="28" t="s">
        <v>973</v>
      </c>
      <c r="F142" s="28" t="s">
        <v>973</v>
      </c>
      <c r="G142" s="27">
        <v>1</v>
      </c>
      <c r="H142" s="26">
        <v>8283</v>
      </c>
      <c r="I142" s="24"/>
      <c r="J142" s="33"/>
      <c r="K142" s="24"/>
      <c r="L142" s="41">
        <v>138</v>
      </c>
      <c r="M142" s="8" t="str">
        <f>_xlfn.XLOOKUP(E142,[1]!pnp[Product Code],[1]!pnp[MSRP],"Legacy Product")</f>
        <v>Legacy Product</v>
      </c>
      <c r="N142" s="8" t="str">
        <f>_xlfn.XLOOKUP(E142,[1]!pnp[Product Code],[1]!pnp[OEM Customer (FT1)],"Legacy Product")</f>
        <v>Legacy Product</v>
      </c>
      <c r="O142" s="6" t="str">
        <f t="shared" si="5"/>
        <v/>
      </c>
    </row>
    <row r="143" spans="1:15" s="15" customFormat="1" ht="29" x14ac:dyDescent="0.35">
      <c r="A143" s="29">
        <v>139</v>
      </c>
      <c r="B143" s="28" t="s">
        <v>972</v>
      </c>
      <c r="C143" s="28" t="s">
        <v>971</v>
      </c>
      <c r="D143" s="28" t="s">
        <v>1</v>
      </c>
      <c r="E143" s="28" t="s">
        <v>970</v>
      </c>
      <c r="F143" s="28" t="s">
        <v>970</v>
      </c>
      <c r="G143" s="27">
        <v>1</v>
      </c>
      <c r="H143" s="26">
        <v>12482</v>
      </c>
      <c r="I143" s="24"/>
      <c r="J143" s="33"/>
      <c r="K143" s="24"/>
      <c r="L143" s="41">
        <v>139</v>
      </c>
      <c r="M143" s="8" t="str">
        <f>_xlfn.XLOOKUP(E143,[1]!pnp[Product Code],[1]!pnp[MSRP],"Legacy Product")</f>
        <v>Legacy Product</v>
      </c>
      <c r="N143" s="8" t="str">
        <f>_xlfn.XLOOKUP(E143,[1]!pnp[Product Code],[1]!pnp[OEM Customer (FT1)],"Legacy Product")</f>
        <v>Legacy Product</v>
      </c>
      <c r="O143" s="6" t="str">
        <f t="shared" si="5"/>
        <v/>
      </c>
    </row>
    <row r="144" spans="1:15" s="15" customFormat="1" ht="29" x14ac:dyDescent="0.35">
      <c r="A144" s="29">
        <v>140</v>
      </c>
      <c r="B144" s="28" t="s">
        <v>969</v>
      </c>
      <c r="C144" s="28" t="s">
        <v>968</v>
      </c>
      <c r="D144" s="28" t="s">
        <v>1</v>
      </c>
      <c r="E144" s="28" t="s">
        <v>967</v>
      </c>
      <c r="F144" s="28" t="s">
        <v>967</v>
      </c>
      <c r="G144" s="27">
        <v>1</v>
      </c>
      <c r="H144" s="26">
        <v>5756</v>
      </c>
      <c r="I144" s="24"/>
      <c r="J144" s="33"/>
      <c r="K144" s="24"/>
      <c r="L144" s="41">
        <v>140</v>
      </c>
      <c r="M144" s="8" t="str">
        <f>_xlfn.XLOOKUP(E144,[1]!pnp[Product Code],[1]!pnp[MSRP],"Legacy Product")</f>
        <v>Legacy Product</v>
      </c>
      <c r="N144" s="8" t="str">
        <f>_xlfn.XLOOKUP(E144,[1]!pnp[Product Code],[1]!pnp[OEM Customer (FT1)],"Legacy Product")</f>
        <v>Legacy Product</v>
      </c>
      <c r="O144" s="6" t="str">
        <f t="shared" si="5"/>
        <v/>
      </c>
    </row>
    <row r="145" spans="1:15" s="15" customFormat="1" ht="29" x14ac:dyDescent="0.35">
      <c r="A145" s="29">
        <v>141</v>
      </c>
      <c r="B145" s="28" t="s">
        <v>966</v>
      </c>
      <c r="C145" s="28" t="s">
        <v>965</v>
      </c>
      <c r="D145" s="28" t="s">
        <v>1</v>
      </c>
      <c r="E145" s="28" t="s">
        <v>964</v>
      </c>
      <c r="F145" s="28" t="s">
        <v>964</v>
      </c>
      <c r="G145" s="27">
        <v>1</v>
      </c>
      <c r="H145" s="26">
        <v>13530</v>
      </c>
      <c r="I145" s="24"/>
      <c r="J145" s="33"/>
      <c r="K145" s="24"/>
      <c r="L145" s="41">
        <v>141</v>
      </c>
      <c r="M145" s="8" t="str">
        <f>_xlfn.XLOOKUP(E145,[1]!pnp[Product Code],[1]!pnp[MSRP],"Legacy Product")</f>
        <v>Legacy Product</v>
      </c>
      <c r="N145" s="8" t="str">
        <f>_xlfn.XLOOKUP(E145,[1]!pnp[Product Code],[1]!pnp[OEM Customer (FT1)],"Legacy Product")</f>
        <v>Legacy Product</v>
      </c>
      <c r="O145" s="6" t="str">
        <f t="shared" si="5"/>
        <v/>
      </c>
    </row>
    <row r="146" spans="1:15" s="15" customFormat="1" ht="29" x14ac:dyDescent="0.35">
      <c r="A146" s="29">
        <v>142</v>
      </c>
      <c r="B146" s="28" t="s">
        <v>963</v>
      </c>
      <c r="C146" s="28" t="s">
        <v>962</v>
      </c>
      <c r="D146" s="28" t="s">
        <v>1</v>
      </c>
      <c r="E146" s="28" t="s">
        <v>961</v>
      </c>
      <c r="F146" s="28" t="s">
        <v>961</v>
      </c>
      <c r="G146" s="27">
        <v>1</v>
      </c>
      <c r="H146" s="26">
        <v>23053</v>
      </c>
      <c r="I146" s="24"/>
      <c r="J146" s="33"/>
      <c r="K146" s="24"/>
      <c r="L146" s="41">
        <v>142</v>
      </c>
      <c r="M146" s="8" t="str">
        <f>_xlfn.XLOOKUP(E146,[1]!pnp[Product Code],[1]!pnp[MSRP],"Legacy Product")</f>
        <v>Legacy Product</v>
      </c>
      <c r="N146" s="8" t="str">
        <f>_xlfn.XLOOKUP(E146,[1]!pnp[Product Code],[1]!pnp[OEM Customer (FT1)],"Legacy Product")</f>
        <v>Legacy Product</v>
      </c>
      <c r="O146" s="6" t="str">
        <f t="shared" si="5"/>
        <v/>
      </c>
    </row>
    <row r="147" spans="1:15" s="15" customFormat="1" ht="29" x14ac:dyDescent="0.35">
      <c r="A147" s="29">
        <v>143</v>
      </c>
      <c r="B147" s="28" t="s">
        <v>960</v>
      </c>
      <c r="C147" s="28" t="s">
        <v>959</v>
      </c>
      <c r="D147" s="28" t="s">
        <v>1</v>
      </c>
      <c r="E147" s="28" t="s">
        <v>958</v>
      </c>
      <c r="F147" s="28" t="s">
        <v>958</v>
      </c>
      <c r="G147" s="27">
        <v>1</v>
      </c>
      <c r="H147" s="26">
        <v>4169</v>
      </c>
      <c r="I147" s="24"/>
      <c r="J147" s="33"/>
      <c r="K147" s="24"/>
      <c r="L147" s="40">
        <v>143</v>
      </c>
      <c r="M147" s="8" t="str">
        <f>_xlfn.XLOOKUP(E147,[1]!pnp[Product Code],[1]!pnp[MSRP],"Legacy Product")</f>
        <v>Legacy Product</v>
      </c>
      <c r="N147" s="8" t="str">
        <f>_xlfn.XLOOKUP(E147,[1]!pnp[Product Code],[1]!pnp[OEM Customer (FT1)],"Legacy Product")</f>
        <v>Legacy Product</v>
      </c>
      <c r="O147" s="6" t="str">
        <f t="shared" si="5"/>
        <v/>
      </c>
    </row>
    <row r="148" spans="1:15" s="15" customFormat="1" ht="29" x14ac:dyDescent="0.35">
      <c r="A148" s="29">
        <v>144</v>
      </c>
      <c r="B148" s="28" t="s">
        <v>957</v>
      </c>
      <c r="C148" s="28" t="s">
        <v>956</v>
      </c>
      <c r="D148" s="28" t="s">
        <v>1</v>
      </c>
      <c r="E148" s="28" t="s">
        <v>955</v>
      </c>
      <c r="F148" s="28" t="s">
        <v>955</v>
      </c>
      <c r="G148" s="27">
        <v>1</v>
      </c>
      <c r="H148" s="26">
        <v>7428</v>
      </c>
      <c r="I148" s="24"/>
      <c r="J148" s="33"/>
      <c r="K148" s="24"/>
      <c r="L148" s="39">
        <v>144</v>
      </c>
      <c r="M148" s="8" t="str">
        <f>_xlfn.XLOOKUP(E148,[1]!pnp[Product Code],[1]!pnp[MSRP],"Legacy Product")</f>
        <v>Legacy Product</v>
      </c>
      <c r="N148" s="8" t="str">
        <f>_xlfn.XLOOKUP(E148,[1]!pnp[Product Code],[1]!pnp[OEM Customer (FT1)],"Legacy Product")</f>
        <v>Legacy Product</v>
      </c>
      <c r="O148" s="6" t="str">
        <f t="shared" si="5"/>
        <v/>
      </c>
    </row>
    <row r="149" spans="1:15" s="15" customFormat="1" ht="29" x14ac:dyDescent="0.35">
      <c r="A149" s="29">
        <v>145</v>
      </c>
      <c r="B149" s="28" t="s">
        <v>954</v>
      </c>
      <c r="C149" s="28" t="s">
        <v>953</v>
      </c>
      <c r="D149" s="28" t="s">
        <v>1</v>
      </c>
      <c r="E149" s="28" t="s">
        <v>952</v>
      </c>
      <c r="F149" s="28" t="s">
        <v>952</v>
      </c>
      <c r="G149" s="27">
        <v>1</v>
      </c>
      <c r="H149" s="26">
        <v>9583</v>
      </c>
      <c r="I149" s="24"/>
      <c r="J149" s="33"/>
      <c r="K149" s="24"/>
      <c r="L149" s="39">
        <v>145</v>
      </c>
      <c r="M149" s="8" t="str">
        <f>_xlfn.XLOOKUP(E149,[1]!pnp[Product Code],[1]!pnp[MSRP],"Legacy Product")</f>
        <v>Legacy Product</v>
      </c>
      <c r="N149" s="8" t="str">
        <f>_xlfn.XLOOKUP(E149,[1]!pnp[Product Code],[1]!pnp[OEM Customer (FT1)],"Legacy Product")</f>
        <v>Legacy Product</v>
      </c>
      <c r="O149" s="6" t="str">
        <f t="shared" si="5"/>
        <v/>
      </c>
    </row>
    <row r="150" spans="1:15" s="15" customFormat="1" ht="29" x14ac:dyDescent="0.35">
      <c r="A150" s="29">
        <v>146</v>
      </c>
      <c r="B150" s="38" t="s">
        <v>951</v>
      </c>
      <c r="C150" s="38" t="s">
        <v>950</v>
      </c>
      <c r="D150" s="38" t="s">
        <v>1</v>
      </c>
      <c r="E150" s="38" t="s">
        <v>949</v>
      </c>
      <c r="F150" s="38" t="s">
        <v>949</v>
      </c>
      <c r="G150" s="37">
        <v>1</v>
      </c>
      <c r="H150" s="36">
        <v>25266</v>
      </c>
      <c r="I150" s="34"/>
      <c r="J150" s="35"/>
      <c r="K150" s="34"/>
      <c r="L150" s="23">
        <v>146</v>
      </c>
      <c r="M150" s="8" t="str">
        <f>_xlfn.XLOOKUP(E150,[1]!pnp[Product Code],[1]!pnp[MSRP],"Legacy Product")</f>
        <v>Legacy Product</v>
      </c>
      <c r="N150" s="8" t="str">
        <f>_xlfn.XLOOKUP(E150,[1]!pnp[Product Code],[1]!pnp[OEM Customer (FT1)],"Legacy Product")</f>
        <v>Legacy Product</v>
      </c>
      <c r="O150" s="6" t="str">
        <f t="shared" si="5"/>
        <v/>
      </c>
    </row>
    <row r="151" spans="1:15" s="15" customFormat="1" ht="29" x14ac:dyDescent="0.35">
      <c r="A151" s="29">
        <v>147</v>
      </c>
      <c r="B151" s="28" t="s">
        <v>948</v>
      </c>
      <c r="C151" s="28" t="s">
        <v>947</v>
      </c>
      <c r="D151" s="28" t="s">
        <v>1</v>
      </c>
      <c r="E151" s="28" t="s">
        <v>946</v>
      </c>
      <c r="F151" s="28" t="s">
        <v>946</v>
      </c>
      <c r="G151" s="27">
        <v>1</v>
      </c>
      <c r="H151" s="26">
        <v>44955</v>
      </c>
      <c r="I151" s="24"/>
      <c r="J151" s="33"/>
      <c r="K151" s="24"/>
      <c r="L151" s="23">
        <v>147</v>
      </c>
      <c r="M151" s="8" t="str">
        <f>_xlfn.XLOOKUP(E151,[1]!pnp[Product Code],[1]!pnp[MSRP],"Legacy Product")</f>
        <v>Legacy Product</v>
      </c>
      <c r="N151" s="8" t="str">
        <f>_xlfn.XLOOKUP(E151,[1]!pnp[Product Code],[1]!pnp[OEM Customer (FT1)],"Legacy Product")</f>
        <v>Legacy Product</v>
      </c>
      <c r="O151" s="6" t="str">
        <f t="shared" si="5"/>
        <v/>
      </c>
    </row>
    <row r="152" spans="1:15" s="15" customFormat="1" ht="29" x14ac:dyDescent="0.35">
      <c r="A152" s="29">
        <v>148</v>
      </c>
      <c r="B152" s="28" t="s">
        <v>945</v>
      </c>
      <c r="C152" s="28" t="s">
        <v>944</v>
      </c>
      <c r="D152" s="28" t="s">
        <v>1</v>
      </c>
      <c r="E152" s="28" t="s">
        <v>943</v>
      </c>
      <c r="F152" s="28" t="s">
        <v>943</v>
      </c>
      <c r="G152" s="27">
        <v>1</v>
      </c>
      <c r="H152" s="26">
        <v>57999</v>
      </c>
      <c r="I152" s="24"/>
      <c r="J152" s="33"/>
      <c r="K152" s="24"/>
      <c r="L152" s="23">
        <v>148</v>
      </c>
      <c r="M152" s="8" t="str">
        <f>_xlfn.XLOOKUP(E152,[1]!pnp[Product Code],[1]!pnp[MSRP],"Legacy Product")</f>
        <v>Legacy Product</v>
      </c>
      <c r="N152" s="8" t="str">
        <f>_xlfn.XLOOKUP(E152,[1]!pnp[Product Code],[1]!pnp[OEM Customer (FT1)],"Legacy Product")</f>
        <v>Legacy Product</v>
      </c>
      <c r="O152" s="6" t="str">
        <f t="shared" si="5"/>
        <v/>
      </c>
    </row>
    <row r="153" spans="1:15" s="15" customFormat="1" x14ac:dyDescent="0.35">
      <c r="A153" s="29">
        <v>149</v>
      </c>
      <c r="B153" s="30" t="s">
        <v>942</v>
      </c>
      <c r="C153" s="30" t="s">
        <v>941</v>
      </c>
      <c r="D153" s="28" t="s">
        <v>1</v>
      </c>
      <c r="E153" s="30" t="s">
        <v>940</v>
      </c>
      <c r="F153" s="30" t="s">
        <v>940</v>
      </c>
      <c r="G153" s="27">
        <v>1</v>
      </c>
      <c r="H153" s="26">
        <v>2000</v>
      </c>
      <c r="I153" s="24"/>
      <c r="J153" s="25"/>
      <c r="K153" s="24"/>
      <c r="L153" s="23"/>
      <c r="M153" s="8">
        <f>_xlfn.XLOOKUP(E153,[1]!pnp[Product Code],[1]!pnp[MSRP],"Legacy Product")</f>
        <v>2000</v>
      </c>
      <c r="N153" s="8">
        <f>_xlfn.XLOOKUP(E153,[1]!pnp[Product Code],[1]!pnp[OEM Customer (FT1)],"Legacy Product")</f>
        <v>2000</v>
      </c>
      <c r="O153" s="6">
        <f t="shared" si="5"/>
        <v>0</v>
      </c>
    </row>
    <row r="154" spans="1:15" s="15" customFormat="1" x14ac:dyDescent="0.35">
      <c r="A154" s="29">
        <v>150</v>
      </c>
      <c r="B154" s="30" t="s">
        <v>939</v>
      </c>
      <c r="C154" s="30" t="s">
        <v>938</v>
      </c>
      <c r="D154" s="28" t="s">
        <v>1</v>
      </c>
      <c r="E154" s="30" t="s">
        <v>937</v>
      </c>
      <c r="F154" s="30" t="s">
        <v>937</v>
      </c>
      <c r="G154" s="27">
        <v>1</v>
      </c>
      <c r="H154" s="26">
        <v>1000</v>
      </c>
      <c r="I154" s="24"/>
      <c r="J154" s="25"/>
      <c r="K154" s="24"/>
      <c r="L154" s="23">
        <v>150</v>
      </c>
      <c r="M154" s="8">
        <f>_xlfn.XLOOKUP(E154,[1]!pnp[Product Code],[1]!pnp[MSRP],"Legacy Product")</f>
        <v>1000</v>
      </c>
      <c r="N154" s="8">
        <f>_xlfn.XLOOKUP(E154,[1]!pnp[Product Code],[1]!pnp[OEM Customer (FT1)],"Legacy Product")</f>
        <v>1000</v>
      </c>
      <c r="O154" s="6">
        <f t="shared" si="5"/>
        <v>0</v>
      </c>
    </row>
    <row r="155" spans="1:15" s="15" customFormat="1" x14ac:dyDescent="0.35">
      <c r="A155" s="29">
        <v>151</v>
      </c>
      <c r="B155" s="30" t="s">
        <v>936</v>
      </c>
      <c r="C155" s="30" t="s">
        <v>930</v>
      </c>
      <c r="D155" s="28" t="s">
        <v>1</v>
      </c>
      <c r="E155" s="30" t="s">
        <v>935</v>
      </c>
      <c r="F155" s="30" t="s">
        <v>935</v>
      </c>
      <c r="G155" s="27">
        <v>1</v>
      </c>
      <c r="H155" s="26">
        <v>4250</v>
      </c>
      <c r="I155" s="24"/>
      <c r="J155" s="25"/>
      <c r="K155" s="24"/>
      <c r="L155" s="23">
        <v>151</v>
      </c>
      <c r="M155" s="8">
        <f>_xlfn.XLOOKUP(E155,[1]!pnp[Product Code],[1]!pnp[MSRP],"Legacy Product")</f>
        <v>4500</v>
      </c>
      <c r="N155" s="8">
        <f>_xlfn.XLOOKUP(E155,[1]!pnp[Product Code],[1]!pnp[OEM Customer (FT1)],"Legacy Product")</f>
        <v>4500</v>
      </c>
      <c r="O155" s="6">
        <f t="shared" si="5"/>
        <v>0</v>
      </c>
    </row>
    <row r="156" spans="1:15" s="15" customFormat="1" x14ac:dyDescent="0.35">
      <c r="A156" s="29">
        <v>152</v>
      </c>
      <c r="B156" s="30" t="s">
        <v>934</v>
      </c>
      <c r="C156" s="30" t="s">
        <v>933</v>
      </c>
      <c r="D156" s="28" t="s">
        <v>1</v>
      </c>
      <c r="E156" s="30" t="s">
        <v>932</v>
      </c>
      <c r="F156" s="30" t="s">
        <v>932</v>
      </c>
      <c r="G156" s="27">
        <v>1</v>
      </c>
      <c r="H156" s="26">
        <v>2000</v>
      </c>
      <c r="I156" s="24"/>
      <c r="J156" s="25"/>
      <c r="K156" s="24"/>
      <c r="L156" s="23">
        <v>152</v>
      </c>
      <c r="M156" s="8">
        <f>_xlfn.XLOOKUP(E156,[1]!pnp[Product Code],[1]!pnp[MSRP],"Legacy Product")</f>
        <v>2000</v>
      </c>
      <c r="N156" s="8">
        <f>_xlfn.XLOOKUP(E156,[1]!pnp[Product Code],[1]!pnp[OEM Customer (FT1)],"Legacy Product")</f>
        <v>2000</v>
      </c>
      <c r="O156" s="6">
        <f t="shared" si="5"/>
        <v>0</v>
      </c>
    </row>
    <row r="157" spans="1:15" s="15" customFormat="1" ht="29" x14ac:dyDescent="0.35">
      <c r="A157" s="29">
        <v>153</v>
      </c>
      <c r="B157" s="30" t="s">
        <v>931</v>
      </c>
      <c r="C157" s="30" t="s">
        <v>930</v>
      </c>
      <c r="D157" s="28" t="s">
        <v>1</v>
      </c>
      <c r="E157" s="30" t="s">
        <v>929</v>
      </c>
      <c r="F157" s="30" t="s">
        <v>929</v>
      </c>
      <c r="G157" s="27">
        <v>1</v>
      </c>
      <c r="H157" s="26">
        <v>7500</v>
      </c>
      <c r="I157" s="24"/>
      <c r="J157" s="25"/>
      <c r="K157" s="24"/>
      <c r="L157" s="23">
        <v>153</v>
      </c>
      <c r="M157" s="8" t="str">
        <f>_xlfn.XLOOKUP(E157,[1]!pnp[Product Code],[1]!pnp[MSRP],"Legacy Product")</f>
        <v>Legacy Product</v>
      </c>
      <c r="N157" s="8" t="str">
        <f>_xlfn.XLOOKUP(E157,[1]!pnp[Product Code],[1]!pnp[OEM Customer (FT1)],"Legacy Product")</f>
        <v>Legacy Product</v>
      </c>
      <c r="O157" s="6" t="str">
        <f t="shared" si="5"/>
        <v/>
      </c>
    </row>
    <row r="158" spans="1:15" s="15" customFormat="1" ht="29" x14ac:dyDescent="0.35">
      <c r="A158" s="29">
        <v>154</v>
      </c>
      <c r="B158" s="30" t="s">
        <v>928</v>
      </c>
      <c r="C158" s="30" t="s">
        <v>927</v>
      </c>
      <c r="D158" s="28" t="s">
        <v>1</v>
      </c>
      <c r="E158" s="30" t="s">
        <v>926</v>
      </c>
      <c r="F158" s="30" t="s">
        <v>926</v>
      </c>
      <c r="G158" s="27">
        <v>1</v>
      </c>
      <c r="H158" s="26">
        <v>4500</v>
      </c>
      <c r="I158" s="24"/>
      <c r="J158" s="25"/>
      <c r="K158" s="24"/>
      <c r="L158" s="23">
        <v>154</v>
      </c>
      <c r="M158" s="8" t="str">
        <f>_xlfn.XLOOKUP(E158,[1]!pnp[Product Code],[1]!pnp[MSRP],"Legacy Product")</f>
        <v>Legacy Product</v>
      </c>
      <c r="N158" s="8" t="str">
        <f>_xlfn.XLOOKUP(E158,[1]!pnp[Product Code],[1]!pnp[OEM Customer (FT1)],"Legacy Product")</f>
        <v>Legacy Product</v>
      </c>
      <c r="O158" s="6" t="str">
        <f t="shared" si="5"/>
        <v/>
      </c>
    </row>
    <row r="159" spans="1:15" s="15" customFormat="1" x14ac:dyDescent="0.35">
      <c r="A159" s="29">
        <v>155</v>
      </c>
      <c r="B159" s="30" t="s">
        <v>925</v>
      </c>
      <c r="C159" s="30" t="s">
        <v>924</v>
      </c>
      <c r="D159" s="28" t="s">
        <v>1</v>
      </c>
      <c r="E159" s="30" t="s">
        <v>923</v>
      </c>
      <c r="F159" s="30" t="s">
        <v>923</v>
      </c>
      <c r="G159" s="27">
        <v>1</v>
      </c>
      <c r="H159" s="28" t="s">
        <v>619</v>
      </c>
      <c r="I159" s="24"/>
      <c r="J159" s="25"/>
      <c r="K159" s="24"/>
      <c r="L159" s="23">
        <v>155</v>
      </c>
      <c r="M159" s="8">
        <f>_xlfn.XLOOKUP(E159,[1]!pnp[Product Code],[1]!pnp[MSRP],"Legacy Product")</f>
        <v>0</v>
      </c>
      <c r="N159" s="8">
        <f>_xlfn.XLOOKUP(E159,[1]!pnp[Product Code],[1]!pnp[OEM Customer (FT1)],"Legacy Product")</f>
        <v>0</v>
      </c>
      <c r="O159" s="6" t="str">
        <f t="shared" si="5"/>
        <v/>
      </c>
    </row>
    <row r="160" spans="1:15" s="15" customFormat="1" x14ac:dyDescent="0.35">
      <c r="A160" s="29">
        <v>156</v>
      </c>
      <c r="B160" s="30" t="s">
        <v>922</v>
      </c>
      <c r="C160" s="30" t="s">
        <v>921</v>
      </c>
      <c r="D160" s="28" t="s">
        <v>1</v>
      </c>
      <c r="E160" s="30" t="s">
        <v>920</v>
      </c>
      <c r="F160" s="30" t="s">
        <v>920</v>
      </c>
      <c r="G160" s="27">
        <v>1</v>
      </c>
      <c r="H160" s="28" t="s">
        <v>619</v>
      </c>
      <c r="I160" s="24"/>
      <c r="J160" s="25"/>
      <c r="K160" s="24"/>
      <c r="L160" s="23">
        <v>156</v>
      </c>
      <c r="M160" s="8">
        <f>_xlfn.XLOOKUP(E160,[1]!pnp[Product Code],[1]!pnp[MSRP],"Legacy Product")</f>
        <v>0</v>
      </c>
      <c r="N160" s="8">
        <f>_xlfn.XLOOKUP(E160,[1]!pnp[Product Code],[1]!pnp[OEM Customer (FT1)],"Legacy Product")</f>
        <v>0</v>
      </c>
      <c r="O160" s="6" t="str">
        <f t="shared" si="5"/>
        <v/>
      </c>
    </row>
    <row r="161" spans="1:15" s="15" customFormat="1" x14ac:dyDescent="0.35">
      <c r="A161" s="29">
        <v>157</v>
      </c>
      <c r="B161" s="30" t="s">
        <v>919</v>
      </c>
      <c r="C161" s="30" t="s">
        <v>918</v>
      </c>
      <c r="D161" s="28" t="s">
        <v>1</v>
      </c>
      <c r="E161" s="30" t="s">
        <v>917</v>
      </c>
      <c r="F161" s="30" t="s">
        <v>917</v>
      </c>
      <c r="G161" s="27">
        <v>1</v>
      </c>
      <c r="H161" s="28" t="s">
        <v>619</v>
      </c>
      <c r="I161" s="24"/>
      <c r="J161" s="25"/>
      <c r="K161" s="24"/>
      <c r="L161" s="23">
        <v>157</v>
      </c>
      <c r="M161" s="8">
        <f>_xlfn.XLOOKUP(E161,[1]!pnp[Product Code],[1]!pnp[MSRP],"Legacy Product")</f>
        <v>0</v>
      </c>
      <c r="N161" s="8">
        <f>_xlfn.XLOOKUP(E161,[1]!pnp[Product Code],[1]!pnp[OEM Customer (FT1)],"Legacy Product")</f>
        <v>0</v>
      </c>
      <c r="O161" s="6" t="str">
        <f t="shared" si="5"/>
        <v/>
      </c>
    </row>
    <row r="162" spans="1:15" s="15" customFormat="1" x14ac:dyDescent="0.35">
      <c r="A162" s="29">
        <v>158</v>
      </c>
      <c r="B162" s="30" t="s">
        <v>916</v>
      </c>
      <c r="C162" s="30" t="s">
        <v>915</v>
      </c>
      <c r="D162" s="28" t="s">
        <v>1</v>
      </c>
      <c r="E162" s="30" t="s">
        <v>914</v>
      </c>
      <c r="F162" s="30" t="s">
        <v>914</v>
      </c>
      <c r="G162" s="27">
        <v>1</v>
      </c>
      <c r="H162" s="26">
        <v>1750</v>
      </c>
      <c r="I162" s="24"/>
      <c r="J162" s="25"/>
      <c r="K162" s="24"/>
      <c r="L162" s="23">
        <v>158</v>
      </c>
      <c r="M162" s="8">
        <f>_xlfn.XLOOKUP(E162,[1]!pnp[Product Code],[1]!pnp[MSRP],"Legacy Product")</f>
        <v>1750</v>
      </c>
      <c r="N162" s="8">
        <f>_xlfn.XLOOKUP(E162,[1]!pnp[Product Code],[1]!pnp[OEM Customer (FT1)],"Legacy Product")</f>
        <v>1750</v>
      </c>
      <c r="O162" s="6">
        <f t="shared" si="5"/>
        <v>0</v>
      </c>
    </row>
    <row r="163" spans="1:15" s="15" customFormat="1" x14ac:dyDescent="0.35">
      <c r="A163" s="29">
        <v>159</v>
      </c>
      <c r="B163" s="30" t="s">
        <v>913</v>
      </c>
      <c r="C163" s="30" t="s">
        <v>912</v>
      </c>
      <c r="D163" s="28" t="s">
        <v>1</v>
      </c>
      <c r="E163" s="30" t="s">
        <v>911</v>
      </c>
      <c r="F163" s="30" t="s">
        <v>911</v>
      </c>
      <c r="G163" s="27">
        <v>1</v>
      </c>
      <c r="H163" s="26">
        <v>2100</v>
      </c>
      <c r="I163" s="24"/>
      <c r="J163" s="25"/>
      <c r="K163" s="24"/>
      <c r="L163" s="23">
        <v>159</v>
      </c>
      <c r="M163" s="8">
        <f>_xlfn.XLOOKUP(E163,[1]!pnp[Product Code],[1]!pnp[MSRP],"Legacy Product")</f>
        <v>2100</v>
      </c>
      <c r="N163" s="8">
        <f>_xlfn.XLOOKUP(E163,[1]!pnp[Product Code],[1]!pnp[OEM Customer (FT1)],"Legacy Product")</f>
        <v>2100</v>
      </c>
      <c r="O163" s="6">
        <f t="shared" si="5"/>
        <v>0</v>
      </c>
    </row>
    <row r="164" spans="1:15" s="15" customFormat="1" x14ac:dyDescent="0.35">
      <c r="A164" s="29">
        <v>160</v>
      </c>
      <c r="B164" s="30" t="s">
        <v>910</v>
      </c>
      <c r="C164" s="30" t="s">
        <v>909</v>
      </c>
      <c r="D164" s="28" t="s">
        <v>1</v>
      </c>
      <c r="E164" s="30" t="s">
        <v>908</v>
      </c>
      <c r="F164" s="30" t="s">
        <v>908</v>
      </c>
      <c r="G164" s="27">
        <v>1</v>
      </c>
      <c r="H164" s="26">
        <v>350</v>
      </c>
      <c r="I164" s="24"/>
      <c r="J164" s="25"/>
      <c r="K164" s="24"/>
      <c r="L164" s="23">
        <v>160</v>
      </c>
      <c r="M164" s="8">
        <f>_xlfn.XLOOKUP(E164,[1]!pnp[Product Code],[1]!pnp[MSRP],"Legacy Product")</f>
        <v>350</v>
      </c>
      <c r="N164" s="8">
        <f>_xlfn.XLOOKUP(E164,[1]!pnp[Product Code],[1]!pnp[OEM Customer (FT1)],"Legacy Product")</f>
        <v>350</v>
      </c>
      <c r="O164" s="6">
        <f t="shared" si="5"/>
        <v>0</v>
      </c>
    </row>
    <row r="165" spans="1:15" s="15" customFormat="1" x14ac:dyDescent="0.35">
      <c r="A165" s="29">
        <v>161</v>
      </c>
      <c r="B165" s="30" t="s">
        <v>907</v>
      </c>
      <c r="C165" s="30" t="s">
        <v>906</v>
      </c>
      <c r="D165" s="28" t="s">
        <v>1</v>
      </c>
      <c r="E165" s="30" t="s">
        <v>905</v>
      </c>
      <c r="F165" s="30" t="s">
        <v>905</v>
      </c>
      <c r="G165" s="27">
        <v>1</v>
      </c>
      <c r="H165" s="26">
        <v>525</v>
      </c>
      <c r="I165" s="24"/>
      <c r="J165" s="25"/>
      <c r="K165" s="24"/>
      <c r="L165" s="23">
        <v>161</v>
      </c>
      <c r="M165" s="8">
        <f>_xlfn.XLOOKUP(E165,[1]!pnp[Product Code],[1]!pnp[MSRP],"Legacy Product")</f>
        <v>525</v>
      </c>
      <c r="N165" s="8">
        <f>_xlfn.XLOOKUP(E165,[1]!pnp[Product Code],[1]!pnp[OEM Customer (FT1)],"Legacy Product")</f>
        <v>525</v>
      </c>
      <c r="O165" s="6">
        <f t="shared" si="5"/>
        <v>0</v>
      </c>
    </row>
    <row r="166" spans="1:15" s="15" customFormat="1" x14ac:dyDescent="0.35">
      <c r="A166" s="29">
        <v>162</v>
      </c>
      <c r="B166" s="30" t="s">
        <v>904</v>
      </c>
      <c r="C166" s="30" t="s">
        <v>903</v>
      </c>
      <c r="D166" s="28" t="s">
        <v>1</v>
      </c>
      <c r="E166" s="30" t="s">
        <v>902</v>
      </c>
      <c r="F166" s="30" t="s">
        <v>902</v>
      </c>
      <c r="G166" s="27">
        <v>1</v>
      </c>
      <c r="H166" s="26">
        <v>875</v>
      </c>
      <c r="I166" s="24"/>
      <c r="J166" s="25"/>
      <c r="K166" s="24"/>
      <c r="L166" s="23">
        <v>162</v>
      </c>
      <c r="M166" s="8">
        <f>_xlfn.XLOOKUP(E166,[1]!pnp[Product Code],[1]!pnp[MSRP],"Legacy Product")</f>
        <v>875</v>
      </c>
      <c r="N166" s="8">
        <f>_xlfn.XLOOKUP(E166,[1]!pnp[Product Code],[1]!pnp[OEM Customer (FT1)],"Legacy Product")</f>
        <v>875</v>
      </c>
      <c r="O166" s="6">
        <f t="shared" si="5"/>
        <v>0</v>
      </c>
    </row>
    <row r="167" spans="1:15" s="15" customFormat="1" x14ac:dyDescent="0.35">
      <c r="A167" s="29">
        <v>163</v>
      </c>
      <c r="B167" s="30" t="s">
        <v>901</v>
      </c>
      <c r="C167" s="30" t="s">
        <v>900</v>
      </c>
      <c r="D167" s="28" t="s">
        <v>1</v>
      </c>
      <c r="E167" s="30" t="s">
        <v>899</v>
      </c>
      <c r="F167" s="30" t="s">
        <v>899</v>
      </c>
      <c r="G167" s="27">
        <v>1</v>
      </c>
      <c r="H167" s="28" t="s">
        <v>619</v>
      </c>
      <c r="I167" s="24"/>
      <c r="J167" s="25"/>
      <c r="K167" s="24"/>
      <c r="L167" s="23">
        <v>163</v>
      </c>
      <c r="M167" s="8">
        <f>_xlfn.XLOOKUP(E167,[1]!pnp[Product Code],[1]!pnp[MSRP],"Legacy Product")</f>
        <v>0</v>
      </c>
      <c r="N167" s="8">
        <f>_xlfn.XLOOKUP(E167,[1]!pnp[Product Code],[1]!pnp[OEM Customer (FT1)],"Legacy Product")</f>
        <v>0</v>
      </c>
      <c r="O167" s="6" t="str">
        <f t="shared" si="5"/>
        <v/>
      </c>
    </row>
    <row r="168" spans="1:15" s="15" customFormat="1" x14ac:dyDescent="0.35">
      <c r="A168" s="29">
        <v>164</v>
      </c>
      <c r="B168" s="30" t="s">
        <v>898</v>
      </c>
      <c r="C168" s="30" t="s">
        <v>897</v>
      </c>
      <c r="D168" s="28" t="s">
        <v>1</v>
      </c>
      <c r="E168" s="30" t="s">
        <v>896</v>
      </c>
      <c r="F168" s="30" t="s">
        <v>896</v>
      </c>
      <c r="G168" s="27">
        <v>1</v>
      </c>
      <c r="H168" s="28" t="s">
        <v>619</v>
      </c>
      <c r="I168" s="24"/>
      <c r="J168" s="25"/>
      <c r="K168" s="24"/>
      <c r="L168" s="23">
        <v>164</v>
      </c>
      <c r="M168" s="8">
        <f>_xlfn.XLOOKUP(E168,[1]!pnp[Product Code],[1]!pnp[MSRP],"Legacy Product")</f>
        <v>0</v>
      </c>
      <c r="N168" s="8">
        <f>_xlfn.XLOOKUP(E168,[1]!pnp[Product Code],[1]!pnp[OEM Customer (FT1)],"Legacy Product")</f>
        <v>0</v>
      </c>
      <c r="O168" s="6" t="str">
        <f t="shared" si="5"/>
        <v/>
      </c>
    </row>
    <row r="169" spans="1:15" s="15" customFormat="1" x14ac:dyDescent="0.35">
      <c r="A169" s="29">
        <v>165</v>
      </c>
      <c r="B169" s="28" t="s">
        <v>895</v>
      </c>
      <c r="C169" s="28" t="s">
        <v>894</v>
      </c>
      <c r="D169" s="28" t="s">
        <v>1</v>
      </c>
      <c r="E169" s="28" t="s">
        <v>893</v>
      </c>
      <c r="F169" s="28" t="s">
        <v>893</v>
      </c>
      <c r="G169" s="27">
        <v>1</v>
      </c>
      <c r="H169" s="26">
        <v>846</v>
      </c>
      <c r="I169" s="24"/>
      <c r="J169" s="25"/>
      <c r="K169" s="24"/>
      <c r="L169" s="23">
        <v>165</v>
      </c>
      <c r="M169" s="8">
        <f>_xlfn.XLOOKUP(E169,[1]!pnp[Product Code],[1]!pnp[MSRP],"Legacy Product")</f>
        <v>250</v>
      </c>
      <c r="N169" s="8">
        <f>_xlfn.XLOOKUP(E169,[1]!pnp[Product Code],[1]!pnp[OEM Customer (FT1)],"Legacy Product")</f>
        <v>250</v>
      </c>
      <c r="O169" s="6">
        <f t="shared" si="5"/>
        <v>0</v>
      </c>
    </row>
    <row r="170" spans="1:15" s="15" customFormat="1" x14ac:dyDescent="0.35">
      <c r="A170" s="29">
        <v>166</v>
      </c>
      <c r="B170" s="28" t="s">
        <v>892</v>
      </c>
      <c r="C170" s="28" t="s">
        <v>891</v>
      </c>
      <c r="D170" s="28" t="s">
        <v>1</v>
      </c>
      <c r="E170" s="28" t="s">
        <v>890</v>
      </c>
      <c r="F170" s="28" t="s">
        <v>890</v>
      </c>
      <c r="G170" s="27">
        <v>1</v>
      </c>
      <c r="H170" s="26">
        <v>1692</v>
      </c>
      <c r="I170" s="24"/>
      <c r="J170" s="25"/>
      <c r="K170" s="24"/>
      <c r="L170" s="23">
        <v>166</v>
      </c>
      <c r="M170" s="8">
        <f>_xlfn.XLOOKUP(E170,[1]!pnp[Product Code],[1]!pnp[MSRP],"Legacy Product")</f>
        <v>465</v>
      </c>
      <c r="N170" s="8">
        <f>_xlfn.XLOOKUP(E170,[1]!pnp[Product Code],[1]!pnp[OEM Customer (FT1)],"Legacy Product")</f>
        <v>465</v>
      </c>
      <c r="O170" s="6">
        <f t="shared" si="5"/>
        <v>0</v>
      </c>
    </row>
    <row r="171" spans="1:15" s="15" customFormat="1" x14ac:dyDescent="0.35">
      <c r="A171" s="29">
        <v>167</v>
      </c>
      <c r="B171" s="28" t="s">
        <v>889</v>
      </c>
      <c r="C171" s="28" t="s">
        <v>888</v>
      </c>
      <c r="D171" s="28" t="s">
        <v>1</v>
      </c>
      <c r="E171" s="28" t="s">
        <v>887</v>
      </c>
      <c r="F171" s="28" t="s">
        <v>887</v>
      </c>
      <c r="G171" s="27">
        <v>1</v>
      </c>
      <c r="H171" s="26">
        <v>2538</v>
      </c>
      <c r="I171" s="24"/>
      <c r="J171" s="25"/>
      <c r="K171" s="24"/>
      <c r="L171" s="23">
        <v>167</v>
      </c>
      <c r="M171" s="8">
        <f>_xlfn.XLOOKUP(E171,[1]!pnp[Product Code],[1]!pnp[MSRP],"Legacy Product")</f>
        <v>700</v>
      </c>
      <c r="N171" s="8">
        <f>_xlfn.XLOOKUP(E171,[1]!pnp[Product Code],[1]!pnp[OEM Customer (FT1)],"Legacy Product")</f>
        <v>700</v>
      </c>
      <c r="O171" s="6">
        <f t="shared" si="5"/>
        <v>0</v>
      </c>
    </row>
    <row r="172" spans="1:15" s="15" customFormat="1" x14ac:dyDescent="0.35">
      <c r="A172" s="29">
        <v>168</v>
      </c>
      <c r="B172" s="28" t="s">
        <v>886</v>
      </c>
      <c r="C172" s="28" t="s">
        <v>885</v>
      </c>
      <c r="D172" s="28" t="s">
        <v>1</v>
      </c>
      <c r="E172" s="28" t="s">
        <v>884</v>
      </c>
      <c r="F172" s="28" t="s">
        <v>884</v>
      </c>
      <c r="G172" s="27">
        <v>1</v>
      </c>
      <c r="H172" s="26">
        <v>3384</v>
      </c>
      <c r="I172" s="24"/>
      <c r="J172" s="25"/>
      <c r="K172" s="24"/>
      <c r="L172" s="23">
        <v>168</v>
      </c>
      <c r="M172" s="8">
        <f>_xlfn.XLOOKUP(E172,[1]!pnp[Product Code],[1]!pnp[MSRP],"Legacy Product")</f>
        <v>960</v>
      </c>
      <c r="N172" s="8">
        <f>_xlfn.XLOOKUP(E172,[1]!pnp[Product Code],[1]!pnp[OEM Customer (FT1)],"Legacy Product")</f>
        <v>960</v>
      </c>
      <c r="O172" s="6">
        <f t="shared" si="5"/>
        <v>0</v>
      </c>
    </row>
    <row r="173" spans="1:15" s="15" customFormat="1" x14ac:dyDescent="0.35">
      <c r="A173" s="29">
        <v>169</v>
      </c>
      <c r="B173" s="28" t="s">
        <v>883</v>
      </c>
      <c r="C173" s="28" t="s">
        <v>882</v>
      </c>
      <c r="D173" s="28" t="s">
        <v>1</v>
      </c>
      <c r="E173" s="28" t="s">
        <v>881</v>
      </c>
      <c r="F173" s="28" t="s">
        <v>881</v>
      </c>
      <c r="G173" s="27">
        <v>1</v>
      </c>
      <c r="H173" s="26">
        <v>4230</v>
      </c>
      <c r="I173" s="24"/>
      <c r="J173" s="25"/>
      <c r="K173" s="24"/>
      <c r="L173" s="23">
        <v>169</v>
      </c>
      <c r="M173" s="8">
        <f>_xlfn.XLOOKUP(E173,[1]!pnp[Product Code],[1]!pnp[MSRP],"Legacy Product")</f>
        <v>1235</v>
      </c>
      <c r="N173" s="8">
        <f>_xlfn.XLOOKUP(E173,[1]!pnp[Product Code],[1]!pnp[OEM Customer (FT1)],"Legacy Product")</f>
        <v>1235</v>
      </c>
      <c r="O173" s="6">
        <f t="shared" si="5"/>
        <v>0</v>
      </c>
    </row>
    <row r="174" spans="1:15" s="15" customFormat="1" x14ac:dyDescent="0.35">
      <c r="A174" s="29">
        <v>170</v>
      </c>
      <c r="B174" s="28" t="s">
        <v>880</v>
      </c>
      <c r="C174" s="28" t="s">
        <v>879</v>
      </c>
      <c r="D174" s="28" t="s">
        <v>1</v>
      </c>
      <c r="E174" s="28" t="s">
        <v>878</v>
      </c>
      <c r="F174" s="28" t="s">
        <v>878</v>
      </c>
      <c r="G174" s="27">
        <v>1</v>
      </c>
      <c r="H174" s="26">
        <v>1066</v>
      </c>
      <c r="I174" s="24"/>
      <c r="J174" s="25"/>
      <c r="K174" s="24"/>
      <c r="L174" s="23">
        <v>170</v>
      </c>
      <c r="M174" s="8">
        <f>_xlfn.XLOOKUP(E174,[1]!pnp[Product Code],[1]!pnp[MSRP],"Legacy Product")</f>
        <v>661</v>
      </c>
      <c r="N174" s="8">
        <f>_xlfn.XLOOKUP(E174,[1]!pnp[Product Code],[1]!pnp[OEM Customer (FT1)],"Legacy Product")</f>
        <v>661</v>
      </c>
      <c r="O174" s="6">
        <f t="shared" si="5"/>
        <v>0</v>
      </c>
    </row>
    <row r="175" spans="1:15" s="15" customFormat="1" x14ac:dyDescent="0.35">
      <c r="A175" s="29">
        <v>171</v>
      </c>
      <c r="B175" s="28" t="s">
        <v>877</v>
      </c>
      <c r="C175" s="28" t="s">
        <v>876</v>
      </c>
      <c r="D175" s="28" t="s">
        <v>1</v>
      </c>
      <c r="E175" s="28" t="s">
        <v>875</v>
      </c>
      <c r="F175" s="28" t="s">
        <v>875</v>
      </c>
      <c r="G175" s="27">
        <v>1</v>
      </c>
      <c r="H175" s="26">
        <v>2132</v>
      </c>
      <c r="I175" s="24"/>
      <c r="J175" s="25"/>
      <c r="K175" s="24"/>
      <c r="L175" s="23">
        <v>171</v>
      </c>
      <c r="M175" s="8">
        <f>_xlfn.XLOOKUP(E175,[1]!pnp[Product Code],[1]!pnp[MSRP],"Legacy Product")</f>
        <v>1230</v>
      </c>
      <c r="N175" s="8">
        <f>_xlfn.XLOOKUP(E175,[1]!pnp[Product Code],[1]!pnp[OEM Customer (FT1)],"Legacy Product")</f>
        <v>1230</v>
      </c>
      <c r="O175" s="6">
        <f t="shared" si="5"/>
        <v>0</v>
      </c>
    </row>
    <row r="176" spans="1:15" s="15" customFormat="1" x14ac:dyDescent="0.35">
      <c r="A176" s="29">
        <v>172</v>
      </c>
      <c r="B176" s="28" t="s">
        <v>874</v>
      </c>
      <c r="C176" s="28" t="s">
        <v>873</v>
      </c>
      <c r="D176" s="28" t="s">
        <v>1</v>
      </c>
      <c r="E176" s="28" t="s">
        <v>872</v>
      </c>
      <c r="F176" s="28" t="s">
        <v>872</v>
      </c>
      <c r="G176" s="27">
        <v>1</v>
      </c>
      <c r="H176" s="26">
        <v>3198</v>
      </c>
      <c r="I176" s="24"/>
      <c r="J176" s="25"/>
      <c r="K176" s="24"/>
      <c r="L176" s="23">
        <v>172</v>
      </c>
      <c r="M176" s="8">
        <f>_xlfn.XLOOKUP(E176,[1]!pnp[Product Code],[1]!pnp[MSRP],"Legacy Product")</f>
        <v>2392</v>
      </c>
      <c r="N176" s="8">
        <f>_xlfn.XLOOKUP(E176,[1]!pnp[Product Code],[1]!pnp[OEM Customer (FT1)],"Legacy Product")</f>
        <v>2392</v>
      </c>
      <c r="O176" s="6">
        <f t="shared" si="5"/>
        <v>0</v>
      </c>
    </row>
    <row r="177" spans="1:15" s="15" customFormat="1" x14ac:dyDescent="0.35">
      <c r="A177" s="29">
        <v>173</v>
      </c>
      <c r="B177" s="28" t="s">
        <v>871</v>
      </c>
      <c r="C177" s="28" t="s">
        <v>870</v>
      </c>
      <c r="D177" s="28" t="s">
        <v>1</v>
      </c>
      <c r="E177" s="28" t="s">
        <v>869</v>
      </c>
      <c r="F177" s="28" t="s">
        <v>869</v>
      </c>
      <c r="G177" s="27">
        <v>1</v>
      </c>
      <c r="H177" s="26">
        <v>4264</v>
      </c>
      <c r="I177" s="24"/>
      <c r="J177" s="25"/>
      <c r="K177" s="24"/>
      <c r="L177" s="23">
        <v>173</v>
      </c>
      <c r="M177" s="8">
        <f>_xlfn.XLOOKUP(E177,[1]!pnp[Product Code],[1]!pnp[MSRP],"Legacy Product")</f>
        <v>3189</v>
      </c>
      <c r="N177" s="8">
        <f>_xlfn.XLOOKUP(E177,[1]!pnp[Product Code],[1]!pnp[OEM Customer (FT1)],"Legacy Product")</f>
        <v>3189</v>
      </c>
      <c r="O177" s="6">
        <f t="shared" si="5"/>
        <v>0</v>
      </c>
    </row>
    <row r="178" spans="1:15" s="15" customFormat="1" x14ac:dyDescent="0.35">
      <c r="A178" s="29">
        <v>174</v>
      </c>
      <c r="B178" s="28" t="s">
        <v>868</v>
      </c>
      <c r="C178" s="28" t="s">
        <v>867</v>
      </c>
      <c r="D178" s="28" t="s">
        <v>1</v>
      </c>
      <c r="E178" s="28" t="s">
        <v>866</v>
      </c>
      <c r="F178" s="28" t="s">
        <v>866</v>
      </c>
      <c r="G178" s="27">
        <v>1</v>
      </c>
      <c r="H178" s="26">
        <v>5330</v>
      </c>
      <c r="I178" s="24"/>
      <c r="J178" s="25"/>
      <c r="K178" s="24"/>
      <c r="L178" s="23">
        <v>174</v>
      </c>
      <c r="M178" s="8">
        <f>_xlfn.XLOOKUP(E178,[1]!pnp[Product Code],[1]!pnp[MSRP],"Legacy Product")</f>
        <v>3986</v>
      </c>
      <c r="N178" s="8">
        <f>_xlfn.XLOOKUP(E178,[1]!pnp[Product Code],[1]!pnp[OEM Customer (FT1)],"Legacy Product")</f>
        <v>3986</v>
      </c>
      <c r="O178" s="6">
        <f t="shared" si="5"/>
        <v>0</v>
      </c>
    </row>
    <row r="179" spans="1:15" s="15" customFormat="1" x14ac:dyDescent="0.35">
      <c r="A179" s="29">
        <v>175</v>
      </c>
      <c r="B179" s="28" t="s">
        <v>865</v>
      </c>
      <c r="C179" s="28" t="s">
        <v>864</v>
      </c>
      <c r="D179" s="28" t="s">
        <v>1</v>
      </c>
      <c r="E179" s="28" t="s">
        <v>863</v>
      </c>
      <c r="F179" s="28" t="s">
        <v>863</v>
      </c>
      <c r="G179" s="27">
        <v>1</v>
      </c>
      <c r="H179" s="26">
        <v>1086</v>
      </c>
      <c r="I179" s="24"/>
      <c r="J179" s="25"/>
      <c r="K179" s="24"/>
      <c r="L179" s="23">
        <v>175</v>
      </c>
      <c r="M179" s="8">
        <f>_xlfn.XLOOKUP(E179,[1]!pnp[Product Code],[1]!pnp[MSRP],"Legacy Product")</f>
        <v>415</v>
      </c>
      <c r="N179" s="8">
        <f>_xlfn.XLOOKUP(E179,[1]!pnp[Product Code],[1]!pnp[OEM Customer (FT1)],"Legacy Product")</f>
        <v>415</v>
      </c>
      <c r="O179" s="6">
        <f t="shared" si="5"/>
        <v>0</v>
      </c>
    </row>
    <row r="180" spans="1:15" s="15" customFormat="1" x14ac:dyDescent="0.35">
      <c r="A180" s="29">
        <v>176</v>
      </c>
      <c r="B180" s="28" t="s">
        <v>862</v>
      </c>
      <c r="C180" s="28" t="s">
        <v>861</v>
      </c>
      <c r="D180" s="28" t="s">
        <v>1</v>
      </c>
      <c r="E180" s="28" t="s">
        <v>860</v>
      </c>
      <c r="F180" s="28" t="s">
        <v>860</v>
      </c>
      <c r="G180" s="27">
        <v>1</v>
      </c>
      <c r="H180" s="26">
        <v>2172</v>
      </c>
      <c r="I180" s="24"/>
      <c r="J180" s="25"/>
      <c r="K180" s="24"/>
      <c r="L180" s="23">
        <v>176</v>
      </c>
      <c r="M180" s="8">
        <f>_xlfn.XLOOKUP(E180,[1]!pnp[Product Code],[1]!pnp[MSRP],"Legacy Product")</f>
        <v>785</v>
      </c>
      <c r="N180" s="8">
        <f>_xlfn.XLOOKUP(E180,[1]!pnp[Product Code],[1]!pnp[OEM Customer (FT1)],"Legacy Product")</f>
        <v>785</v>
      </c>
      <c r="O180" s="6">
        <f t="shared" si="5"/>
        <v>0</v>
      </c>
    </row>
    <row r="181" spans="1:15" s="15" customFormat="1" x14ac:dyDescent="0.35">
      <c r="A181" s="29">
        <v>177</v>
      </c>
      <c r="B181" s="28" t="s">
        <v>859</v>
      </c>
      <c r="C181" s="28" t="s">
        <v>858</v>
      </c>
      <c r="D181" s="28" t="s">
        <v>1</v>
      </c>
      <c r="E181" s="28" t="s">
        <v>857</v>
      </c>
      <c r="F181" s="28" t="s">
        <v>857</v>
      </c>
      <c r="G181" s="27">
        <v>1</v>
      </c>
      <c r="H181" s="26">
        <v>3258</v>
      </c>
      <c r="I181" s="24"/>
      <c r="J181" s="25"/>
      <c r="K181" s="24"/>
      <c r="L181" s="23">
        <v>177</v>
      </c>
      <c r="M181" s="8">
        <f>_xlfn.XLOOKUP(E181,[1]!pnp[Product Code],[1]!pnp[MSRP],"Legacy Product")</f>
        <v>1219</v>
      </c>
      <c r="N181" s="8">
        <f>_xlfn.XLOOKUP(E181,[1]!pnp[Product Code],[1]!pnp[OEM Customer (FT1)],"Legacy Product")</f>
        <v>1219</v>
      </c>
      <c r="O181" s="6">
        <f t="shared" si="5"/>
        <v>0</v>
      </c>
    </row>
    <row r="182" spans="1:15" s="15" customFormat="1" x14ac:dyDescent="0.35">
      <c r="A182" s="29">
        <v>178</v>
      </c>
      <c r="B182" s="28" t="s">
        <v>856</v>
      </c>
      <c r="C182" s="28" t="s">
        <v>855</v>
      </c>
      <c r="D182" s="28" t="s">
        <v>1</v>
      </c>
      <c r="E182" s="28" t="s">
        <v>854</v>
      </c>
      <c r="F182" s="28" t="s">
        <v>854</v>
      </c>
      <c r="G182" s="27">
        <v>1</v>
      </c>
      <c r="H182" s="26">
        <v>4344</v>
      </c>
      <c r="I182" s="24"/>
      <c r="J182" s="25"/>
      <c r="K182" s="24"/>
      <c r="L182" s="23">
        <v>178</v>
      </c>
      <c r="M182" s="8">
        <f>_xlfn.XLOOKUP(E182,[1]!pnp[Product Code],[1]!pnp[MSRP],"Legacy Product")</f>
        <v>2438</v>
      </c>
      <c r="N182" s="8">
        <f>_xlfn.XLOOKUP(E182,[1]!pnp[Product Code],[1]!pnp[OEM Customer (FT1)],"Legacy Product")</f>
        <v>2438</v>
      </c>
      <c r="O182" s="6">
        <f t="shared" si="5"/>
        <v>0</v>
      </c>
    </row>
    <row r="183" spans="1:15" s="15" customFormat="1" x14ac:dyDescent="0.35">
      <c r="A183" s="29">
        <v>179</v>
      </c>
      <c r="B183" s="28" t="s">
        <v>853</v>
      </c>
      <c r="C183" s="28" t="s">
        <v>852</v>
      </c>
      <c r="D183" s="28" t="s">
        <v>1</v>
      </c>
      <c r="E183" s="28" t="s">
        <v>851</v>
      </c>
      <c r="F183" s="28" t="s">
        <v>851</v>
      </c>
      <c r="G183" s="27">
        <v>1</v>
      </c>
      <c r="H183" s="26">
        <v>5430</v>
      </c>
      <c r="I183" s="24"/>
      <c r="J183" s="25"/>
      <c r="K183" s="24"/>
      <c r="L183" s="23">
        <v>179</v>
      </c>
      <c r="M183" s="8">
        <f>_xlfn.XLOOKUP(E183,[1]!pnp[Product Code],[1]!pnp[MSRP],"Legacy Product")</f>
        <v>3657</v>
      </c>
      <c r="N183" s="8">
        <f>_xlfn.XLOOKUP(E183,[1]!pnp[Product Code],[1]!pnp[OEM Customer (FT1)],"Legacy Product")</f>
        <v>3657</v>
      </c>
      <c r="O183" s="6">
        <f t="shared" si="5"/>
        <v>0</v>
      </c>
    </row>
    <row r="184" spans="1:15" s="15" customFormat="1" x14ac:dyDescent="0.35">
      <c r="A184" s="29">
        <v>180</v>
      </c>
      <c r="B184" s="28" t="s">
        <v>850</v>
      </c>
      <c r="C184" s="28" t="s">
        <v>849</v>
      </c>
      <c r="D184" s="28" t="s">
        <v>1</v>
      </c>
      <c r="E184" s="28" t="s">
        <v>848</v>
      </c>
      <c r="F184" s="28" t="s">
        <v>848</v>
      </c>
      <c r="G184" s="27">
        <v>1</v>
      </c>
      <c r="H184" s="26">
        <v>1278</v>
      </c>
      <c r="I184" s="24"/>
      <c r="J184" s="25"/>
      <c r="K184" s="24"/>
      <c r="L184" s="23">
        <v>180</v>
      </c>
      <c r="M184" s="8">
        <f>_xlfn.XLOOKUP(E184,[1]!pnp[Product Code],[1]!pnp[MSRP],"Legacy Product")</f>
        <v>750</v>
      </c>
      <c r="N184" s="8">
        <f>_xlfn.XLOOKUP(E184,[1]!pnp[Product Code],[1]!pnp[OEM Customer (FT1)],"Legacy Product")</f>
        <v>750</v>
      </c>
      <c r="O184" s="6">
        <f t="shared" si="5"/>
        <v>0</v>
      </c>
    </row>
    <row r="185" spans="1:15" s="15" customFormat="1" x14ac:dyDescent="0.35">
      <c r="A185" s="29">
        <v>181</v>
      </c>
      <c r="B185" s="28" t="s">
        <v>847</v>
      </c>
      <c r="C185" s="28" t="s">
        <v>846</v>
      </c>
      <c r="D185" s="28" t="s">
        <v>1</v>
      </c>
      <c r="E185" s="28" t="s">
        <v>845</v>
      </c>
      <c r="F185" s="28" t="s">
        <v>845</v>
      </c>
      <c r="G185" s="27">
        <v>1</v>
      </c>
      <c r="H185" s="26">
        <v>2540</v>
      </c>
      <c r="I185" s="24"/>
      <c r="J185" s="25"/>
      <c r="K185" s="24"/>
      <c r="L185" s="23">
        <v>181</v>
      </c>
      <c r="M185" s="8">
        <f>_xlfn.XLOOKUP(E185,[1]!pnp[Product Code],[1]!pnp[MSRP],"Legacy Product")</f>
        <v>2190</v>
      </c>
      <c r="N185" s="8">
        <f>_xlfn.XLOOKUP(E185,[1]!pnp[Product Code],[1]!pnp[OEM Customer (FT1)],"Legacy Product")</f>
        <v>2190</v>
      </c>
      <c r="O185" s="6">
        <f t="shared" si="5"/>
        <v>0</v>
      </c>
    </row>
    <row r="186" spans="1:15" s="15" customFormat="1" x14ac:dyDescent="0.35">
      <c r="A186" s="29">
        <v>182</v>
      </c>
      <c r="B186" s="28" t="s">
        <v>844</v>
      </c>
      <c r="C186" s="28" t="s">
        <v>843</v>
      </c>
      <c r="D186" s="28" t="s">
        <v>1</v>
      </c>
      <c r="E186" s="28" t="s">
        <v>842</v>
      </c>
      <c r="F186" s="28" t="s">
        <v>842</v>
      </c>
      <c r="G186" s="27">
        <v>1</v>
      </c>
      <c r="H186" s="26">
        <v>3803</v>
      </c>
      <c r="I186" s="24"/>
      <c r="J186" s="25"/>
      <c r="K186" s="24"/>
      <c r="L186" s="23">
        <v>182</v>
      </c>
      <c r="M186" s="8">
        <f>_xlfn.XLOOKUP(E186,[1]!pnp[Product Code],[1]!pnp[MSRP],"Legacy Product")</f>
        <v>3258</v>
      </c>
      <c r="N186" s="8">
        <f>_xlfn.XLOOKUP(E186,[1]!pnp[Product Code],[1]!pnp[OEM Customer (FT1)],"Legacy Product")</f>
        <v>3258</v>
      </c>
      <c r="O186" s="6">
        <f t="shared" si="5"/>
        <v>0</v>
      </c>
    </row>
    <row r="187" spans="1:15" s="15" customFormat="1" x14ac:dyDescent="0.35">
      <c r="A187" s="29">
        <v>183</v>
      </c>
      <c r="B187" s="28" t="s">
        <v>841</v>
      </c>
      <c r="C187" s="28" t="s">
        <v>840</v>
      </c>
      <c r="D187" s="28" t="s">
        <v>1</v>
      </c>
      <c r="E187" s="28" t="s">
        <v>839</v>
      </c>
      <c r="F187" s="28" t="s">
        <v>839</v>
      </c>
      <c r="G187" s="27">
        <v>1</v>
      </c>
      <c r="H187" s="26">
        <v>5060</v>
      </c>
      <c r="I187" s="24"/>
      <c r="J187" s="25"/>
      <c r="K187" s="24"/>
      <c r="L187" s="23">
        <v>183</v>
      </c>
      <c r="M187" s="8">
        <f>_xlfn.XLOOKUP(E187,[1]!pnp[Product Code],[1]!pnp[MSRP],"Legacy Product")</f>
        <v>6270</v>
      </c>
      <c r="N187" s="8">
        <f>_xlfn.XLOOKUP(E187,[1]!pnp[Product Code],[1]!pnp[OEM Customer (FT1)],"Legacy Product")</f>
        <v>6270</v>
      </c>
      <c r="O187" s="6">
        <f t="shared" si="5"/>
        <v>0</v>
      </c>
    </row>
    <row r="188" spans="1:15" s="15" customFormat="1" x14ac:dyDescent="0.35">
      <c r="A188" s="29">
        <v>184</v>
      </c>
      <c r="B188" s="28" t="s">
        <v>838</v>
      </c>
      <c r="C188" s="28" t="s">
        <v>837</v>
      </c>
      <c r="D188" s="28" t="s">
        <v>1</v>
      </c>
      <c r="E188" s="28" t="s">
        <v>836</v>
      </c>
      <c r="F188" s="28" t="s">
        <v>836</v>
      </c>
      <c r="G188" s="27">
        <v>1</v>
      </c>
      <c r="H188" s="26">
        <v>6312</v>
      </c>
      <c r="I188" s="24"/>
      <c r="J188" s="25"/>
      <c r="K188" s="24"/>
      <c r="L188" s="23">
        <v>184</v>
      </c>
      <c r="M188" s="8">
        <f>_xlfn.XLOOKUP(E188,[1]!pnp[Product Code],[1]!pnp[MSRP],"Legacy Product")</f>
        <v>8492</v>
      </c>
      <c r="N188" s="8">
        <f>_xlfn.XLOOKUP(E188,[1]!pnp[Product Code],[1]!pnp[OEM Customer (FT1)],"Legacy Product")</f>
        <v>8492</v>
      </c>
      <c r="O188" s="6">
        <f t="shared" si="5"/>
        <v>0</v>
      </c>
    </row>
    <row r="189" spans="1:15" s="15" customFormat="1" x14ac:dyDescent="0.35">
      <c r="A189" s="29">
        <v>185</v>
      </c>
      <c r="B189" s="28" t="s">
        <v>835</v>
      </c>
      <c r="C189" s="28" t="s">
        <v>834</v>
      </c>
      <c r="D189" s="28" t="s">
        <v>1</v>
      </c>
      <c r="E189" s="28" t="s">
        <v>833</v>
      </c>
      <c r="F189" s="28" t="s">
        <v>833</v>
      </c>
      <c r="G189" s="27">
        <v>1</v>
      </c>
      <c r="H189" s="26">
        <v>1533</v>
      </c>
      <c r="I189" s="24"/>
      <c r="J189" s="25"/>
      <c r="K189" s="24"/>
      <c r="L189" s="23">
        <v>185</v>
      </c>
      <c r="M189" s="8">
        <f>_xlfn.XLOOKUP(E189,[1]!pnp[Product Code],[1]!pnp[MSRP],"Legacy Product")</f>
        <v>750</v>
      </c>
      <c r="N189" s="8">
        <f>_xlfn.XLOOKUP(E189,[1]!pnp[Product Code],[1]!pnp[OEM Customer (FT1)],"Legacy Product")</f>
        <v>750</v>
      </c>
      <c r="O189" s="6">
        <f t="shared" si="5"/>
        <v>0</v>
      </c>
    </row>
    <row r="190" spans="1:15" s="15" customFormat="1" x14ac:dyDescent="0.35">
      <c r="A190" s="29">
        <v>186</v>
      </c>
      <c r="B190" s="28" t="s">
        <v>832</v>
      </c>
      <c r="C190" s="28" t="s">
        <v>831</v>
      </c>
      <c r="D190" s="28" t="s">
        <v>1</v>
      </c>
      <c r="E190" s="28" t="s">
        <v>830</v>
      </c>
      <c r="F190" s="28" t="s">
        <v>830</v>
      </c>
      <c r="G190" s="27">
        <v>1</v>
      </c>
      <c r="H190" s="26">
        <v>3051</v>
      </c>
      <c r="I190" s="24"/>
      <c r="J190" s="25"/>
      <c r="K190" s="24"/>
      <c r="L190" s="23">
        <v>186</v>
      </c>
      <c r="M190" s="8">
        <f>_xlfn.XLOOKUP(E190,[1]!pnp[Product Code],[1]!pnp[MSRP],"Legacy Product")</f>
        <v>2190</v>
      </c>
      <c r="N190" s="8">
        <f>_xlfn.XLOOKUP(E190,[1]!pnp[Product Code],[1]!pnp[OEM Customer (FT1)],"Legacy Product")</f>
        <v>2190</v>
      </c>
      <c r="O190" s="6">
        <f t="shared" si="5"/>
        <v>0</v>
      </c>
    </row>
    <row r="191" spans="1:15" s="15" customFormat="1" x14ac:dyDescent="0.35">
      <c r="A191" s="29">
        <v>187</v>
      </c>
      <c r="B191" s="28" t="s">
        <v>829</v>
      </c>
      <c r="C191" s="28" t="s">
        <v>828</v>
      </c>
      <c r="D191" s="28" t="s">
        <v>1</v>
      </c>
      <c r="E191" s="28" t="s">
        <v>827</v>
      </c>
      <c r="F191" s="28" t="s">
        <v>827</v>
      </c>
      <c r="G191" s="27">
        <v>1</v>
      </c>
      <c r="H191" s="26">
        <v>4569</v>
      </c>
      <c r="I191" s="24"/>
      <c r="J191" s="25"/>
      <c r="K191" s="24"/>
      <c r="L191" s="23">
        <v>187</v>
      </c>
      <c r="M191" s="8">
        <f>_xlfn.XLOOKUP(E191,[1]!pnp[Product Code],[1]!pnp[MSRP],"Legacy Product")</f>
        <v>3258</v>
      </c>
      <c r="N191" s="8">
        <f>_xlfn.XLOOKUP(E191,[1]!pnp[Product Code],[1]!pnp[OEM Customer (FT1)],"Legacy Product")</f>
        <v>3258</v>
      </c>
      <c r="O191" s="6">
        <f t="shared" si="5"/>
        <v>0</v>
      </c>
    </row>
    <row r="192" spans="1:15" s="15" customFormat="1" x14ac:dyDescent="0.35">
      <c r="A192" s="29">
        <v>188</v>
      </c>
      <c r="B192" s="28" t="s">
        <v>826</v>
      </c>
      <c r="C192" s="28" t="s">
        <v>825</v>
      </c>
      <c r="D192" s="28" t="s">
        <v>1</v>
      </c>
      <c r="E192" s="28" t="s">
        <v>824</v>
      </c>
      <c r="F192" s="28" t="s">
        <v>824</v>
      </c>
      <c r="G192" s="27">
        <v>1</v>
      </c>
      <c r="H192" s="26">
        <v>6082</v>
      </c>
      <c r="I192" s="24"/>
      <c r="J192" s="25"/>
      <c r="K192" s="24"/>
      <c r="L192" s="23">
        <v>188</v>
      </c>
      <c r="M192" s="8">
        <f>_xlfn.XLOOKUP(E192,[1]!pnp[Product Code],[1]!pnp[MSRP],"Legacy Product")</f>
        <v>6270</v>
      </c>
      <c r="N192" s="8">
        <f>_xlfn.XLOOKUP(E192,[1]!pnp[Product Code],[1]!pnp[OEM Customer (FT1)],"Legacy Product")</f>
        <v>6270</v>
      </c>
      <c r="O192" s="6">
        <f t="shared" si="5"/>
        <v>0</v>
      </c>
    </row>
    <row r="193" spans="1:15" s="15" customFormat="1" x14ac:dyDescent="0.35">
      <c r="A193" s="29">
        <v>189</v>
      </c>
      <c r="B193" s="28" t="s">
        <v>823</v>
      </c>
      <c r="C193" s="28" t="s">
        <v>822</v>
      </c>
      <c r="D193" s="28" t="s">
        <v>1</v>
      </c>
      <c r="E193" s="28" t="s">
        <v>821</v>
      </c>
      <c r="F193" s="28" t="s">
        <v>821</v>
      </c>
      <c r="G193" s="27">
        <v>1</v>
      </c>
      <c r="H193" s="26">
        <v>7590</v>
      </c>
      <c r="I193" s="24"/>
      <c r="J193" s="25"/>
      <c r="K193" s="24"/>
      <c r="L193" s="23">
        <v>189</v>
      </c>
      <c r="M193" s="8">
        <f>_xlfn.XLOOKUP(E193,[1]!pnp[Product Code],[1]!pnp[MSRP],"Legacy Product")</f>
        <v>8492</v>
      </c>
      <c r="N193" s="8">
        <f>_xlfn.XLOOKUP(E193,[1]!pnp[Product Code],[1]!pnp[OEM Customer (FT1)],"Legacy Product")</f>
        <v>8492</v>
      </c>
      <c r="O193" s="6">
        <f t="shared" si="5"/>
        <v>0</v>
      </c>
    </row>
    <row r="194" spans="1:15" s="15" customFormat="1" x14ac:dyDescent="0.35">
      <c r="A194" s="29">
        <v>190</v>
      </c>
      <c r="B194" s="28" t="s">
        <v>820</v>
      </c>
      <c r="C194" s="28" t="s">
        <v>819</v>
      </c>
      <c r="D194" s="28" t="s">
        <v>1</v>
      </c>
      <c r="E194" s="28" t="s">
        <v>818</v>
      </c>
      <c r="F194" s="28" t="s">
        <v>818</v>
      </c>
      <c r="G194" s="27">
        <v>1</v>
      </c>
      <c r="H194" s="26">
        <v>3245</v>
      </c>
      <c r="I194" s="24"/>
      <c r="J194" s="25"/>
      <c r="K194" s="24"/>
      <c r="L194" s="23">
        <v>190</v>
      </c>
      <c r="M194" s="8">
        <f>_xlfn.XLOOKUP(E194,[1]!pnp[Product Code],[1]!pnp[MSRP],"Legacy Product")</f>
        <v>1286</v>
      </c>
      <c r="N194" s="8">
        <f>_xlfn.XLOOKUP(E194,[1]!pnp[Product Code],[1]!pnp[OEM Customer (FT1)],"Legacy Product")</f>
        <v>1286</v>
      </c>
      <c r="O194" s="6">
        <f t="shared" si="5"/>
        <v>0</v>
      </c>
    </row>
    <row r="195" spans="1:15" s="15" customFormat="1" x14ac:dyDescent="0.35">
      <c r="A195" s="29">
        <v>191</v>
      </c>
      <c r="B195" s="28" t="s">
        <v>817</v>
      </c>
      <c r="C195" s="28" t="s">
        <v>816</v>
      </c>
      <c r="D195" s="28" t="s">
        <v>1</v>
      </c>
      <c r="E195" s="28" t="s">
        <v>815</v>
      </c>
      <c r="F195" s="28" t="s">
        <v>815</v>
      </c>
      <c r="G195" s="27">
        <v>1</v>
      </c>
      <c r="H195" s="26">
        <v>6468</v>
      </c>
      <c r="I195" s="24"/>
      <c r="J195" s="25"/>
      <c r="K195" s="24"/>
      <c r="L195" s="23">
        <v>191</v>
      </c>
      <c r="M195" s="8">
        <f>_xlfn.XLOOKUP(E195,[1]!pnp[Product Code],[1]!pnp[MSRP],"Legacy Product")</f>
        <v>2615</v>
      </c>
      <c r="N195" s="8">
        <f>_xlfn.XLOOKUP(E195,[1]!pnp[Product Code],[1]!pnp[OEM Customer (FT1)],"Legacy Product")</f>
        <v>2615</v>
      </c>
      <c r="O195" s="6">
        <f t="shared" si="5"/>
        <v>0</v>
      </c>
    </row>
    <row r="196" spans="1:15" s="15" customFormat="1" x14ac:dyDescent="0.35">
      <c r="A196" s="29">
        <v>192</v>
      </c>
      <c r="B196" s="28" t="s">
        <v>814</v>
      </c>
      <c r="C196" s="28" t="s">
        <v>813</v>
      </c>
      <c r="D196" s="28" t="s">
        <v>1</v>
      </c>
      <c r="E196" s="28" t="s">
        <v>812</v>
      </c>
      <c r="F196" s="28" t="s">
        <v>812</v>
      </c>
      <c r="G196" s="27">
        <v>1</v>
      </c>
      <c r="H196" s="26">
        <v>9692</v>
      </c>
      <c r="I196" s="24"/>
      <c r="J196" s="25"/>
      <c r="K196" s="24"/>
      <c r="L196" s="23">
        <v>192</v>
      </c>
      <c r="M196" s="8">
        <f>_xlfn.XLOOKUP(E196,[1]!pnp[Product Code],[1]!pnp[MSRP],"Legacy Product")</f>
        <v>4622</v>
      </c>
      <c r="N196" s="8">
        <f>_xlfn.XLOOKUP(E196,[1]!pnp[Product Code],[1]!pnp[OEM Customer (FT1)],"Legacy Product")</f>
        <v>4622</v>
      </c>
      <c r="O196" s="6">
        <f t="shared" si="5"/>
        <v>0</v>
      </c>
    </row>
    <row r="197" spans="1:15" s="15" customFormat="1" x14ac:dyDescent="0.35">
      <c r="A197" s="29">
        <v>193</v>
      </c>
      <c r="B197" s="28" t="s">
        <v>811</v>
      </c>
      <c r="C197" s="28" t="s">
        <v>810</v>
      </c>
      <c r="D197" s="28" t="s">
        <v>1</v>
      </c>
      <c r="E197" s="28" t="s">
        <v>809</v>
      </c>
      <c r="F197" s="28" t="s">
        <v>809</v>
      </c>
      <c r="G197" s="27">
        <v>1</v>
      </c>
      <c r="H197" s="26">
        <v>12908</v>
      </c>
      <c r="I197" s="24"/>
      <c r="J197" s="25"/>
      <c r="K197" s="24"/>
      <c r="L197" s="23">
        <v>193</v>
      </c>
      <c r="M197" s="8">
        <f>_xlfn.XLOOKUP(E197,[1]!pnp[Product Code],[1]!pnp[MSRP],"Legacy Product")</f>
        <v>8403</v>
      </c>
      <c r="N197" s="8">
        <f>_xlfn.XLOOKUP(E197,[1]!pnp[Product Code],[1]!pnp[OEM Customer (FT1)],"Legacy Product")</f>
        <v>8403</v>
      </c>
      <c r="O197" s="6">
        <f t="shared" ref="O197:O260" si="6">IFERROR((M197-N197)/M197,"")</f>
        <v>0</v>
      </c>
    </row>
    <row r="198" spans="1:15" s="15" customFormat="1" x14ac:dyDescent="0.35">
      <c r="A198" s="29">
        <v>194</v>
      </c>
      <c r="B198" s="28" t="s">
        <v>808</v>
      </c>
      <c r="C198" s="28" t="s">
        <v>807</v>
      </c>
      <c r="D198" s="28" t="s">
        <v>1</v>
      </c>
      <c r="E198" s="28" t="s">
        <v>806</v>
      </c>
      <c r="F198" s="28" t="s">
        <v>806</v>
      </c>
      <c r="G198" s="27">
        <v>1</v>
      </c>
      <c r="H198" s="26">
        <v>16117</v>
      </c>
      <c r="I198" s="24"/>
      <c r="J198" s="25"/>
      <c r="K198" s="24"/>
      <c r="L198" s="23">
        <v>194</v>
      </c>
      <c r="M198" s="8">
        <f>_xlfn.XLOOKUP(E198,[1]!pnp[Product Code],[1]!pnp[MSRP],"Legacy Product")</f>
        <v>12604</v>
      </c>
      <c r="N198" s="8">
        <f>_xlfn.XLOOKUP(E198,[1]!pnp[Product Code],[1]!pnp[OEM Customer (FT1)],"Legacy Product")</f>
        <v>12604</v>
      </c>
      <c r="O198" s="6">
        <f t="shared" si="6"/>
        <v>0</v>
      </c>
    </row>
    <row r="199" spans="1:15" s="15" customFormat="1" x14ac:dyDescent="0.35">
      <c r="A199" s="29">
        <v>195</v>
      </c>
      <c r="B199" s="28" t="s">
        <v>805</v>
      </c>
      <c r="C199" s="28" t="s">
        <v>804</v>
      </c>
      <c r="D199" s="28" t="s">
        <v>1</v>
      </c>
      <c r="E199" s="28" t="s">
        <v>803</v>
      </c>
      <c r="F199" s="28" t="s">
        <v>803</v>
      </c>
      <c r="G199" s="27">
        <v>1</v>
      </c>
      <c r="H199" s="26">
        <v>1566</v>
      </c>
      <c r="I199" s="24"/>
      <c r="J199" s="25"/>
      <c r="K199" s="24"/>
      <c r="L199" s="23">
        <v>195</v>
      </c>
      <c r="M199" s="8">
        <f>_xlfn.XLOOKUP(E199,[1]!pnp[Product Code],[1]!pnp[MSRP],"Legacy Product")</f>
        <v>750</v>
      </c>
      <c r="N199" s="8">
        <f>_xlfn.XLOOKUP(E199,[1]!pnp[Product Code],[1]!pnp[OEM Customer (FT1)],"Legacy Product")</f>
        <v>750</v>
      </c>
      <c r="O199" s="6">
        <f t="shared" si="6"/>
        <v>0</v>
      </c>
    </row>
    <row r="200" spans="1:15" s="15" customFormat="1" x14ac:dyDescent="0.35">
      <c r="A200" s="29">
        <v>196</v>
      </c>
      <c r="B200" s="28" t="s">
        <v>802</v>
      </c>
      <c r="C200" s="28" t="s">
        <v>801</v>
      </c>
      <c r="D200" s="28" t="s">
        <v>1</v>
      </c>
      <c r="E200" s="28" t="s">
        <v>800</v>
      </c>
      <c r="F200" s="28" t="s">
        <v>800</v>
      </c>
      <c r="G200" s="27">
        <v>1</v>
      </c>
      <c r="H200" s="26">
        <v>3132</v>
      </c>
      <c r="I200" s="24"/>
      <c r="J200" s="25"/>
      <c r="K200" s="24"/>
      <c r="L200" s="23">
        <v>196</v>
      </c>
      <c r="M200" s="8">
        <f>_xlfn.XLOOKUP(E200,[1]!pnp[Product Code],[1]!pnp[MSRP],"Legacy Product")</f>
        <v>2190</v>
      </c>
      <c r="N200" s="8">
        <f>_xlfn.XLOOKUP(E200,[1]!pnp[Product Code],[1]!pnp[OEM Customer (FT1)],"Legacy Product")</f>
        <v>2190</v>
      </c>
      <c r="O200" s="6">
        <f t="shared" si="6"/>
        <v>0</v>
      </c>
    </row>
    <row r="201" spans="1:15" s="15" customFormat="1" x14ac:dyDescent="0.35">
      <c r="A201" s="29">
        <v>197</v>
      </c>
      <c r="B201" s="28" t="s">
        <v>799</v>
      </c>
      <c r="C201" s="28" t="s">
        <v>798</v>
      </c>
      <c r="D201" s="28" t="s">
        <v>1</v>
      </c>
      <c r="E201" s="28" t="s">
        <v>797</v>
      </c>
      <c r="F201" s="28" t="s">
        <v>797</v>
      </c>
      <c r="G201" s="27">
        <v>1</v>
      </c>
      <c r="H201" s="26">
        <v>4698</v>
      </c>
      <c r="I201" s="24"/>
      <c r="J201" s="25"/>
      <c r="K201" s="24"/>
      <c r="L201" s="23">
        <v>197</v>
      </c>
      <c r="M201" s="8">
        <f>_xlfn.XLOOKUP(E201,[1]!pnp[Product Code],[1]!pnp[MSRP],"Legacy Product")</f>
        <v>3258</v>
      </c>
      <c r="N201" s="8">
        <f>_xlfn.XLOOKUP(E201,[1]!pnp[Product Code],[1]!pnp[OEM Customer (FT1)],"Legacy Product")</f>
        <v>3258</v>
      </c>
      <c r="O201" s="6">
        <f t="shared" si="6"/>
        <v>0</v>
      </c>
    </row>
    <row r="202" spans="1:15" s="15" customFormat="1" x14ac:dyDescent="0.35">
      <c r="A202" s="29">
        <v>198</v>
      </c>
      <c r="B202" s="28" t="s">
        <v>796</v>
      </c>
      <c r="C202" s="28" t="s">
        <v>795</v>
      </c>
      <c r="D202" s="28" t="s">
        <v>1</v>
      </c>
      <c r="E202" s="28" t="s">
        <v>794</v>
      </c>
      <c r="F202" s="28" t="s">
        <v>794</v>
      </c>
      <c r="G202" s="27">
        <v>1</v>
      </c>
      <c r="H202" s="26">
        <v>6264</v>
      </c>
      <c r="I202" s="24"/>
      <c r="J202" s="25"/>
      <c r="K202" s="24"/>
      <c r="L202" s="23">
        <v>198</v>
      </c>
      <c r="M202" s="8">
        <f>_xlfn.XLOOKUP(E202,[1]!pnp[Product Code],[1]!pnp[MSRP],"Legacy Product")</f>
        <v>6270</v>
      </c>
      <c r="N202" s="8">
        <f>_xlfn.XLOOKUP(E202,[1]!pnp[Product Code],[1]!pnp[OEM Customer (FT1)],"Legacy Product")</f>
        <v>6270</v>
      </c>
      <c r="O202" s="6">
        <f t="shared" si="6"/>
        <v>0</v>
      </c>
    </row>
    <row r="203" spans="1:15" s="15" customFormat="1" x14ac:dyDescent="0.35">
      <c r="A203" s="29">
        <v>199</v>
      </c>
      <c r="B203" s="28" t="s">
        <v>793</v>
      </c>
      <c r="C203" s="28" t="s">
        <v>792</v>
      </c>
      <c r="D203" s="28" t="s">
        <v>1</v>
      </c>
      <c r="E203" s="28" t="s">
        <v>791</v>
      </c>
      <c r="F203" s="28" t="s">
        <v>791</v>
      </c>
      <c r="G203" s="27">
        <v>1</v>
      </c>
      <c r="H203" s="26">
        <v>7830</v>
      </c>
      <c r="I203" s="24"/>
      <c r="J203" s="25"/>
      <c r="K203" s="24"/>
      <c r="L203" s="23">
        <v>199</v>
      </c>
      <c r="M203" s="8">
        <f>_xlfn.XLOOKUP(E203,[1]!pnp[Product Code],[1]!pnp[MSRP],"Legacy Product")</f>
        <v>8492</v>
      </c>
      <c r="N203" s="8">
        <f>_xlfn.XLOOKUP(E203,[1]!pnp[Product Code],[1]!pnp[OEM Customer (FT1)],"Legacy Product")</f>
        <v>8492</v>
      </c>
      <c r="O203" s="6">
        <f t="shared" si="6"/>
        <v>0</v>
      </c>
    </row>
    <row r="204" spans="1:15" s="15" customFormat="1" x14ac:dyDescent="0.35">
      <c r="A204" s="29">
        <v>200</v>
      </c>
      <c r="B204" s="28" t="s">
        <v>790</v>
      </c>
      <c r="C204" s="28" t="s">
        <v>789</v>
      </c>
      <c r="D204" s="28" t="s">
        <v>1</v>
      </c>
      <c r="E204" s="28" t="s">
        <v>788</v>
      </c>
      <c r="F204" s="28" t="s">
        <v>788</v>
      </c>
      <c r="G204" s="27">
        <v>1</v>
      </c>
      <c r="H204" s="26">
        <v>5408</v>
      </c>
      <c r="I204" s="24"/>
      <c r="J204" s="25"/>
      <c r="K204" s="24"/>
      <c r="L204" s="23">
        <v>200</v>
      </c>
      <c r="M204" s="8">
        <f>_xlfn.XLOOKUP(E204,[1]!pnp[Product Code],[1]!pnp[MSRP],"Legacy Product")</f>
        <v>1286</v>
      </c>
      <c r="N204" s="8">
        <f>_xlfn.XLOOKUP(E204,[1]!pnp[Product Code],[1]!pnp[OEM Customer (FT1)],"Legacy Product")</f>
        <v>1286</v>
      </c>
      <c r="O204" s="6">
        <f t="shared" si="6"/>
        <v>0</v>
      </c>
    </row>
    <row r="205" spans="1:15" s="15" customFormat="1" x14ac:dyDescent="0.35">
      <c r="A205" s="29">
        <v>201</v>
      </c>
      <c r="B205" s="28" t="s">
        <v>787</v>
      </c>
      <c r="C205" s="28" t="s">
        <v>786</v>
      </c>
      <c r="D205" s="28" t="s">
        <v>1</v>
      </c>
      <c r="E205" s="28" t="s">
        <v>785</v>
      </c>
      <c r="F205" s="28" t="s">
        <v>785</v>
      </c>
      <c r="G205" s="27">
        <v>1</v>
      </c>
      <c r="H205" s="26">
        <v>10795</v>
      </c>
      <c r="I205" s="24"/>
      <c r="J205" s="25"/>
      <c r="K205" s="24"/>
      <c r="L205" s="23">
        <v>201</v>
      </c>
      <c r="M205" s="8">
        <f>_xlfn.XLOOKUP(E205,[1]!pnp[Product Code],[1]!pnp[MSRP],"Legacy Product")</f>
        <v>2615</v>
      </c>
      <c r="N205" s="8">
        <f>_xlfn.XLOOKUP(E205,[1]!pnp[Product Code],[1]!pnp[OEM Customer (FT1)],"Legacy Product")</f>
        <v>2615</v>
      </c>
      <c r="O205" s="6">
        <f t="shared" si="6"/>
        <v>0</v>
      </c>
    </row>
    <row r="206" spans="1:15" s="15" customFormat="1" x14ac:dyDescent="0.35">
      <c r="A206" s="29">
        <v>202</v>
      </c>
      <c r="B206" s="30" t="s">
        <v>784</v>
      </c>
      <c r="C206" s="28" t="s">
        <v>783</v>
      </c>
      <c r="D206" s="28" t="s">
        <v>1</v>
      </c>
      <c r="E206" s="28" t="s">
        <v>782</v>
      </c>
      <c r="F206" s="28" t="s">
        <v>782</v>
      </c>
      <c r="G206" s="27">
        <v>1</v>
      </c>
      <c r="H206" s="26">
        <v>16182</v>
      </c>
      <c r="I206" s="24"/>
      <c r="J206" s="25"/>
      <c r="K206" s="24"/>
      <c r="L206" s="23">
        <v>202</v>
      </c>
      <c r="M206" s="8">
        <f>_xlfn.XLOOKUP(E206,[1]!pnp[Product Code],[1]!pnp[MSRP],"Legacy Product")</f>
        <v>4622</v>
      </c>
      <c r="N206" s="8">
        <f>_xlfn.XLOOKUP(E206,[1]!pnp[Product Code],[1]!pnp[OEM Customer (FT1)],"Legacy Product")</f>
        <v>4622</v>
      </c>
      <c r="O206" s="6">
        <f t="shared" si="6"/>
        <v>0</v>
      </c>
    </row>
    <row r="207" spans="1:15" s="15" customFormat="1" x14ac:dyDescent="0.35">
      <c r="A207" s="29">
        <v>203</v>
      </c>
      <c r="B207" s="30" t="s">
        <v>781</v>
      </c>
      <c r="C207" s="28" t="s">
        <v>780</v>
      </c>
      <c r="D207" s="28" t="s">
        <v>1</v>
      </c>
      <c r="E207" s="28" t="s">
        <v>779</v>
      </c>
      <c r="F207" s="28" t="s">
        <v>779</v>
      </c>
      <c r="G207" s="27">
        <v>1</v>
      </c>
      <c r="H207" s="26">
        <v>21562</v>
      </c>
      <c r="I207" s="24"/>
      <c r="J207" s="25"/>
      <c r="K207" s="24"/>
      <c r="L207" s="23">
        <v>203</v>
      </c>
      <c r="M207" s="8">
        <f>_xlfn.XLOOKUP(E207,[1]!pnp[Product Code],[1]!pnp[MSRP],"Legacy Product")</f>
        <v>8403</v>
      </c>
      <c r="N207" s="8">
        <f>_xlfn.XLOOKUP(E207,[1]!pnp[Product Code],[1]!pnp[OEM Customer (FT1)],"Legacy Product")</f>
        <v>8403</v>
      </c>
      <c r="O207" s="6">
        <f t="shared" si="6"/>
        <v>0</v>
      </c>
    </row>
    <row r="208" spans="1:15" s="15" customFormat="1" x14ac:dyDescent="0.35">
      <c r="A208" s="29">
        <v>204</v>
      </c>
      <c r="B208" s="30" t="s">
        <v>778</v>
      </c>
      <c r="C208" s="28" t="s">
        <v>777</v>
      </c>
      <c r="D208" s="28" t="s">
        <v>1</v>
      </c>
      <c r="E208" s="28" t="s">
        <v>776</v>
      </c>
      <c r="F208" s="28" t="s">
        <v>776</v>
      </c>
      <c r="G208" s="27">
        <v>1</v>
      </c>
      <c r="H208" s="26">
        <v>26934</v>
      </c>
      <c r="I208" s="24"/>
      <c r="J208" s="25"/>
      <c r="K208" s="24"/>
      <c r="L208" s="23">
        <v>204</v>
      </c>
      <c r="M208" s="8">
        <f>_xlfn.XLOOKUP(E208,[1]!pnp[Product Code],[1]!pnp[MSRP],"Legacy Product")</f>
        <v>12604</v>
      </c>
      <c r="N208" s="8">
        <f>_xlfn.XLOOKUP(E208,[1]!pnp[Product Code],[1]!pnp[OEM Customer (FT1)],"Legacy Product")</f>
        <v>12604</v>
      </c>
      <c r="O208" s="6">
        <f t="shared" si="6"/>
        <v>0</v>
      </c>
    </row>
    <row r="209" spans="1:15" s="15" customFormat="1" ht="29" x14ac:dyDescent="0.35">
      <c r="A209" s="29">
        <v>205</v>
      </c>
      <c r="B209" s="30" t="s">
        <v>775</v>
      </c>
      <c r="C209" s="28" t="s">
        <v>774</v>
      </c>
      <c r="D209" s="28" t="s">
        <v>1</v>
      </c>
      <c r="E209" s="28" t="s">
        <v>773</v>
      </c>
      <c r="F209" s="28" t="s">
        <v>773</v>
      </c>
      <c r="G209" s="27">
        <v>1</v>
      </c>
      <c r="H209" s="26">
        <v>610</v>
      </c>
      <c r="I209" s="24"/>
      <c r="J209" s="25"/>
      <c r="K209" s="24"/>
      <c r="L209" s="23">
        <v>205</v>
      </c>
      <c r="M209" s="8" t="str">
        <f>_xlfn.XLOOKUP(E209,[1]!pnp[Product Code],[1]!pnp[MSRP],"Legacy Product")</f>
        <v>Legacy Product</v>
      </c>
      <c r="N209" s="8" t="str">
        <f>_xlfn.XLOOKUP(E209,[1]!pnp[Product Code],[1]!pnp[OEM Customer (FT1)],"Legacy Product")</f>
        <v>Legacy Product</v>
      </c>
      <c r="O209" s="6" t="str">
        <f t="shared" si="6"/>
        <v/>
      </c>
    </row>
    <row r="210" spans="1:15" s="15" customFormat="1" ht="29" x14ac:dyDescent="0.35">
      <c r="A210" s="29">
        <v>206</v>
      </c>
      <c r="B210" s="30" t="s">
        <v>772</v>
      </c>
      <c r="C210" s="28" t="s">
        <v>771</v>
      </c>
      <c r="D210" s="28" t="s">
        <v>1</v>
      </c>
      <c r="E210" s="28" t="s">
        <v>770</v>
      </c>
      <c r="F210" s="28" t="s">
        <v>770</v>
      </c>
      <c r="G210" s="27">
        <v>1</v>
      </c>
      <c r="H210" s="26">
        <v>1211</v>
      </c>
      <c r="I210" s="24"/>
      <c r="J210" s="25"/>
      <c r="K210" s="24"/>
      <c r="L210" s="23">
        <v>206</v>
      </c>
      <c r="M210" s="8" t="str">
        <f>_xlfn.XLOOKUP(E210,[1]!pnp[Product Code],[1]!pnp[MSRP],"Legacy Product")</f>
        <v>Legacy Product</v>
      </c>
      <c r="N210" s="8" t="str">
        <f>_xlfn.XLOOKUP(E210,[1]!pnp[Product Code],[1]!pnp[OEM Customer (FT1)],"Legacy Product")</f>
        <v>Legacy Product</v>
      </c>
      <c r="O210" s="6" t="str">
        <f t="shared" si="6"/>
        <v/>
      </c>
    </row>
    <row r="211" spans="1:15" s="15" customFormat="1" ht="29" x14ac:dyDescent="0.35">
      <c r="A211" s="29">
        <v>207</v>
      </c>
      <c r="B211" s="30" t="s">
        <v>769</v>
      </c>
      <c r="C211" s="28" t="s">
        <v>768</v>
      </c>
      <c r="D211" s="28" t="s">
        <v>1</v>
      </c>
      <c r="E211" s="28" t="s">
        <v>767</v>
      </c>
      <c r="F211" s="28" t="s">
        <v>767</v>
      </c>
      <c r="G211" s="27">
        <v>1</v>
      </c>
      <c r="H211" s="26">
        <v>1812</v>
      </c>
      <c r="I211" s="24"/>
      <c r="J211" s="25"/>
      <c r="K211" s="24"/>
      <c r="L211" s="23">
        <v>207</v>
      </c>
      <c r="M211" s="8" t="str">
        <f>_xlfn.XLOOKUP(E211,[1]!pnp[Product Code],[1]!pnp[MSRP],"Legacy Product")</f>
        <v>Legacy Product</v>
      </c>
      <c r="N211" s="8" t="str">
        <f>_xlfn.XLOOKUP(E211,[1]!pnp[Product Code],[1]!pnp[OEM Customer (FT1)],"Legacy Product")</f>
        <v>Legacy Product</v>
      </c>
      <c r="O211" s="6" t="str">
        <f t="shared" si="6"/>
        <v/>
      </c>
    </row>
    <row r="212" spans="1:15" s="15" customFormat="1" ht="29" x14ac:dyDescent="0.35">
      <c r="A212" s="29">
        <v>208</v>
      </c>
      <c r="B212" s="30" t="s">
        <v>766</v>
      </c>
      <c r="C212" s="28" t="s">
        <v>765</v>
      </c>
      <c r="D212" s="28" t="s">
        <v>1</v>
      </c>
      <c r="E212" s="28" t="s">
        <v>764</v>
      </c>
      <c r="F212" s="28" t="s">
        <v>764</v>
      </c>
      <c r="G212" s="27">
        <v>1</v>
      </c>
      <c r="H212" s="26">
        <v>2410</v>
      </c>
      <c r="I212" s="24"/>
      <c r="J212" s="25"/>
      <c r="K212" s="24"/>
      <c r="L212" s="23">
        <v>208</v>
      </c>
      <c r="M212" s="8" t="str">
        <f>_xlfn.XLOOKUP(E212,[1]!pnp[Product Code],[1]!pnp[MSRP],"Legacy Product")</f>
        <v>Legacy Product</v>
      </c>
      <c r="N212" s="8" t="str">
        <f>_xlfn.XLOOKUP(E212,[1]!pnp[Product Code],[1]!pnp[OEM Customer (FT1)],"Legacy Product")</f>
        <v>Legacy Product</v>
      </c>
      <c r="O212" s="6" t="str">
        <f t="shared" si="6"/>
        <v/>
      </c>
    </row>
    <row r="213" spans="1:15" s="15" customFormat="1" ht="29" x14ac:dyDescent="0.35">
      <c r="A213" s="29">
        <v>209</v>
      </c>
      <c r="B213" s="30" t="s">
        <v>763</v>
      </c>
      <c r="C213" s="28" t="s">
        <v>762</v>
      </c>
      <c r="D213" s="28" t="s">
        <v>1</v>
      </c>
      <c r="E213" s="28" t="s">
        <v>761</v>
      </c>
      <c r="F213" s="28" t="s">
        <v>761</v>
      </c>
      <c r="G213" s="27">
        <v>1</v>
      </c>
      <c r="H213" s="26">
        <v>3004</v>
      </c>
      <c r="I213" s="24"/>
      <c r="J213" s="25"/>
      <c r="K213" s="24"/>
      <c r="L213" s="23">
        <v>209</v>
      </c>
      <c r="M213" s="8" t="str">
        <f>_xlfn.XLOOKUP(E213,[1]!pnp[Product Code],[1]!pnp[MSRP],"Legacy Product")</f>
        <v>Legacy Product</v>
      </c>
      <c r="N213" s="8" t="str">
        <f>_xlfn.XLOOKUP(E213,[1]!pnp[Product Code],[1]!pnp[OEM Customer (FT1)],"Legacy Product")</f>
        <v>Legacy Product</v>
      </c>
      <c r="O213" s="6" t="str">
        <f t="shared" si="6"/>
        <v/>
      </c>
    </row>
    <row r="214" spans="1:15" s="15" customFormat="1" ht="29" x14ac:dyDescent="0.35">
      <c r="A214" s="29">
        <v>210</v>
      </c>
      <c r="B214" s="30" t="s">
        <v>760</v>
      </c>
      <c r="C214" s="28" t="s">
        <v>759</v>
      </c>
      <c r="D214" s="28" t="s">
        <v>1</v>
      </c>
      <c r="E214" s="28" t="s">
        <v>758</v>
      </c>
      <c r="F214" s="28" t="s">
        <v>758</v>
      </c>
      <c r="G214" s="27">
        <v>1</v>
      </c>
      <c r="H214" s="26">
        <v>1220</v>
      </c>
      <c r="I214" s="24"/>
      <c r="J214" s="25"/>
      <c r="K214" s="24"/>
      <c r="L214" s="23">
        <v>210</v>
      </c>
      <c r="M214" s="8" t="str">
        <f>_xlfn.XLOOKUP(E214,[1]!pnp[Product Code],[1]!pnp[MSRP],"Legacy Product")</f>
        <v>Legacy Product</v>
      </c>
      <c r="N214" s="8" t="str">
        <f>_xlfn.XLOOKUP(E214,[1]!pnp[Product Code],[1]!pnp[OEM Customer (FT1)],"Legacy Product")</f>
        <v>Legacy Product</v>
      </c>
      <c r="O214" s="6" t="str">
        <f t="shared" si="6"/>
        <v/>
      </c>
    </row>
    <row r="215" spans="1:15" s="15" customFormat="1" ht="29" x14ac:dyDescent="0.35">
      <c r="A215" s="29">
        <v>211</v>
      </c>
      <c r="B215" s="30" t="s">
        <v>757</v>
      </c>
      <c r="C215" s="28" t="s">
        <v>756</v>
      </c>
      <c r="D215" s="28" t="s">
        <v>1</v>
      </c>
      <c r="E215" s="28" t="s">
        <v>755</v>
      </c>
      <c r="F215" s="28" t="s">
        <v>755</v>
      </c>
      <c r="G215" s="27">
        <v>1</v>
      </c>
      <c r="H215" s="26">
        <v>2422</v>
      </c>
      <c r="I215" s="24"/>
      <c r="J215" s="25"/>
      <c r="K215" s="24"/>
      <c r="L215" s="23">
        <v>211</v>
      </c>
      <c r="M215" s="8" t="str">
        <f>_xlfn.XLOOKUP(E215,[1]!pnp[Product Code],[1]!pnp[MSRP],"Legacy Product")</f>
        <v>Legacy Product</v>
      </c>
      <c r="N215" s="8" t="str">
        <f>_xlfn.XLOOKUP(E215,[1]!pnp[Product Code],[1]!pnp[OEM Customer (FT1)],"Legacy Product")</f>
        <v>Legacy Product</v>
      </c>
      <c r="O215" s="6" t="str">
        <f t="shared" si="6"/>
        <v/>
      </c>
    </row>
    <row r="216" spans="1:15" s="15" customFormat="1" ht="29" x14ac:dyDescent="0.35">
      <c r="A216" s="29">
        <v>212</v>
      </c>
      <c r="B216" s="30" t="s">
        <v>754</v>
      </c>
      <c r="C216" s="28" t="s">
        <v>753</v>
      </c>
      <c r="D216" s="28" t="s">
        <v>1</v>
      </c>
      <c r="E216" s="28" t="s">
        <v>752</v>
      </c>
      <c r="F216" s="28" t="s">
        <v>752</v>
      </c>
      <c r="G216" s="27">
        <v>1</v>
      </c>
      <c r="H216" s="26">
        <v>3623</v>
      </c>
      <c r="I216" s="24"/>
      <c r="J216" s="25"/>
      <c r="K216" s="24"/>
      <c r="L216" s="23">
        <v>212</v>
      </c>
      <c r="M216" s="8" t="str">
        <f>_xlfn.XLOOKUP(E216,[1]!pnp[Product Code],[1]!pnp[MSRP],"Legacy Product")</f>
        <v>Legacy Product</v>
      </c>
      <c r="N216" s="8" t="str">
        <f>_xlfn.XLOOKUP(E216,[1]!pnp[Product Code],[1]!pnp[OEM Customer (FT1)],"Legacy Product")</f>
        <v>Legacy Product</v>
      </c>
      <c r="O216" s="6" t="str">
        <f t="shared" si="6"/>
        <v/>
      </c>
    </row>
    <row r="217" spans="1:15" s="15" customFormat="1" ht="29" x14ac:dyDescent="0.35">
      <c r="A217" s="29">
        <v>213</v>
      </c>
      <c r="B217" s="30" t="s">
        <v>751</v>
      </c>
      <c r="C217" s="28" t="s">
        <v>750</v>
      </c>
      <c r="D217" s="28" t="s">
        <v>1</v>
      </c>
      <c r="E217" s="28" t="s">
        <v>749</v>
      </c>
      <c r="F217" s="28" t="s">
        <v>749</v>
      </c>
      <c r="G217" s="27">
        <v>1</v>
      </c>
      <c r="H217" s="26">
        <v>4819</v>
      </c>
      <c r="I217" s="24"/>
      <c r="J217" s="25"/>
      <c r="K217" s="24"/>
      <c r="L217" s="23">
        <v>213</v>
      </c>
      <c r="M217" s="8" t="str">
        <f>_xlfn.XLOOKUP(E217,[1]!pnp[Product Code],[1]!pnp[MSRP],"Legacy Product")</f>
        <v>Legacy Product</v>
      </c>
      <c r="N217" s="8" t="str">
        <f>_xlfn.XLOOKUP(E217,[1]!pnp[Product Code],[1]!pnp[OEM Customer (FT1)],"Legacy Product")</f>
        <v>Legacy Product</v>
      </c>
      <c r="O217" s="6" t="str">
        <f t="shared" si="6"/>
        <v/>
      </c>
    </row>
    <row r="218" spans="1:15" s="15" customFormat="1" ht="29" x14ac:dyDescent="0.35">
      <c r="A218" s="29">
        <v>214</v>
      </c>
      <c r="B218" s="30" t="s">
        <v>748</v>
      </c>
      <c r="C218" s="28" t="s">
        <v>747</v>
      </c>
      <c r="D218" s="28" t="s">
        <v>1</v>
      </c>
      <c r="E218" s="28" t="s">
        <v>746</v>
      </c>
      <c r="F218" s="28" t="s">
        <v>746</v>
      </c>
      <c r="G218" s="27">
        <v>1</v>
      </c>
      <c r="H218" s="26">
        <v>6009</v>
      </c>
      <c r="I218" s="24"/>
      <c r="J218" s="25"/>
      <c r="K218" s="24"/>
      <c r="L218" s="23">
        <v>214</v>
      </c>
      <c r="M218" s="8" t="str">
        <f>_xlfn.XLOOKUP(E218,[1]!pnp[Product Code],[1]!pnp[MSRP],"Legacy Product")</f>
        <v>Legacy Product</v>
      </c>
      <c r="N218" s="8" t="str">
        <f>_xlfn.XLOOKUP(E218,[1]!pnp[Product Code],[1]!pnp[OEM Customer (FT1)],"Legacy Product")</f>
        <v>Legacy Product</v>
      </c>
      <c r="O218" s="6" t="str">
        <f t="shared" si="6"/>
        <v/>
      </c>
    </row>
    <row r="219" spans="1:15" s="15" customFormat="1" ht="29" x14ac:dyDescent="0.35">
      <c r="A219" s="29">
        <v>215</v>
      </c>
      <c r="B219" s="30" t="s">
        <v>745</v>
      </c>
      <c r="C219" s="28" t="s">
        <v>744</v>
      </c>
      <c r="D219" s="28" t="s">
        <v>1</v>
      </c>
      <c r="E219" s="28" t="s">
        <v>743</v>
      </c>
      <c r="F219" s="28" t="s">
        <v>743</v>
      </c>
      <c r="G219" s="27">
        <v>1</v>
      </c>
      <c r="H219" s="26">
        <v>810</v>
      </c>
      <c r="I219" s="24"/>
      <c r="J219" s="25"/>
      <c r="K219" s="24"/>
      <c r="L219" s="23">
        <v>215</v>
      </c>
      <c r="M219" s="8" t="str">
        <f>_xlfn.XLOOKUP(E219,[1]!pnp[Product Code],[1]!pnp[MSRP],"Legacy Product")</f>
        <v>Legacy Product</v>
      </c>
      <c r="N219" s="8" t="str">
        <f>_xlfn.XLOOKUP(E219,[1]!pnp[Product Code],[1]!pnp[OEM Customer (FT1)],"Legacy Product")</f>
        <v>Legacy Product</v>
      </c>
      <c r="O219" s="6" t="str">
        <f t="shared" si="6"/>
        <v/>
      </c>
    </row>
    <row r="220" spans="1:15" s="15" customFormat="1" ht="29" x14ac:dyDescent="0.35">
      <c r="A220" s="29">
        <v>216</v>
      </c>
      <c r="B220" s="30" t="s">
        <v>742</v>
      </c>
      <c r="C220" s="28" t="s">
        <v>741</v>
      </c>
      <c r="D220" s="28" t="s">
        <v>1</v>
      </c>
      <c r="E220" s="28" t="s">
        <v>740</v>
      </c>
      <c r="F220" s="28" t="s">
        <v>740</v>
      </c>
      <c r="G220" s="27">
        <v>1</v>
      </c>
      <c r="H220" s="26">
        <v>1608</v>
      </c>
      <c r="I220" s="24"/>
      <c r="J220" s="25"/>
      <c r="K220" s="24"/>
      <c r="L220" s="23">
        <v>216</v>
      </c>
      <c r="M220" s="8" t="str">
        <f>_xlfn.XLOOKUP(E220,[1]!pnp[Product Code],[1]!pnp[MSRP],"Legacy Product")</f>
        <v>Legacy Product</v>
      </c>
      <c r="N220" s="8" t="str">
        <f>_xlfn.XLOOKUP(E220,[1]!pnp[Product Code],[1]!pnp[OEM Customer (FT1)],"Legacy Product")</f>
        <v>Legacy Product</v>
      </c>
      <c r="O220" s="6" t="str">
        <f t="shared" si="6"/>
        <v/>
      </c>
    </row>
    <row r="221" spans="1:15" s="15" customFormat="1" ht="29" x14ac:dyDescent="0.35">
      <c r="A221" s="29">
        <v>217</v>
      </c>
      <c r="B221" s="30" t="s">
        <v>739</v>
      </c>
      <c r="C221" s="28" t="s">
        <v>738</v>
      </c>
      <c r="D221" s="28" t="s">
        <v>1</v>
      </c>
      <c r="E221" s="28" t="s">
        <v>737</v>
      </c>
      <c r="F221" s="28" t="s">
        <v>737</v>
      </c>
      <c r="G221" s="27">
        <v>1</v>
      </c>
      <c r="H221" s="26">
        <v>2406</v>
      </c>
      <c r="I221" s="24"/>
      <c r="J221" s="25"/>
      <c r="K221" s="24"/>
      <c r="L221" s="23">
        <v>217</v>
      </c>
      <c r="M221" s="8" t="str">
        <f>_xlfn.XLOOKUP(E221,[1]!pnp[Product Code],[1]!pnp[MSRP],"Legacy Product")</f>
        <v>Legacy Product</v>
      </c>
      <c r="N221" s="8" t="str">
        <f>_xlfn.XLOOKUP(E221,[1]!pnp[Product Code],[1]!pnp[OEM Customer (FT1)],"Legacy Product")</f>
        <v>Legacy Product</v>
      </c>
      <c r="O221" s="6" t="str">
        <f t="shared" si="6"/>
        <v/>
      </c>
    </row>
    <row r="222" spans="1:15" s="15" customFormat="1" ht="29" x14ac:dyDescent="0.35">
      <c r="A222" s="29">
        <v>218</v>
      </c>
      <c r="B222" s="30" t="s">
        <v>736</v>
      </c>
      <c r="C222" s="28" t="s">
        <v>735</v>
      </c>
      <c r="D222" s="28" t="s">
        <v>1</v>
      </c>
      <c r="E222" s="28" t="s">
        <v>734</v>
      </c>
      <c r="F222" s="28" t="s">
        <v>734</v>
      </c>
      <c r="G222" s="27">
        <v>1</v>
      </c>
      <c r="H222" s="26">
        <v>3200</v>
      </c>
      <c r="I222" s="24"/>
      <c r="J222" s="25"/>
      <c r="K222" s="24"/>
      <c r="L222" s="23">
        <v>218</v>
      </c>
      <c r="M222" s="8" t="str">
        <f>_xlfn.XLOOKUP(E222,[1]!pnp[Product Code],[1]!pnp[MSRP],"Legacy Product")</f>
        <v>Legacy Product</v>
      </c>
      <c r="N222" s="8" t="str">
        <f>_xlfn.XLOOKUP(E222,[1]!pnp[Product Code],[1]!pnp[OEM Customer (FT1)],"Legacy Product")</f>
        <v>Legacy Product</v>
      </c>
      <c r="O222" s="6" t="str">
        <f t="shared" si="6"/>
        <v/>
      </c>
    </row>
    <row r="223" spans="1:15" s="15" customFormat="1" ht="29" x14ac:dyDescent="0.35">
      <c r="A223" s="29">
        <v>219</v>
      </c>
      <c r="B223" s="30" t="s">
        <v>733</v>
      </c>
      <c r="C223" s="28" t="s">
        <v>732</v>
      </c>
      <c r="D223" s="28" t="s">
        <v>1</v>
      </c>
      <c r="E223" s="28" t="s">
        <v>731</v>
      </c>
      <c r="F223" s="28" t="s">
        <v>731</v>
      </c>
      <c r="G223" s="27">
        <v>1</v>
      </c>
      <c r="H223" s="26">
        <v>3989</v>
      </c>
      <c r="I223" s="24"/>
      <c r="J223" s="25"/>
      <c r="K223" s="24"/>
      <c r="L223" s="23">
        <v>219</v>
      </c>
      <c r="M223" s="8" t="str">
        <f>_xlfn.XLOOKUP(E223,[1]!pnp[Product Code],[1]!pnp[MSRP],"Legacy Product")</f>
        <v>Legacy Product</v>
      </c>
      <c r="N223" s="8" t="str">
        <f>_xlfn.XLOOKUP(E223,[1]!pnp[Product Code],[1]!pnp[OEM Customer (FT1)],"Legacy Product")</f>
        <v>Legacy Product</v>
      </c>
      <c r="O223" s="6" t="str">
        <f t="shared" si="6"/>
        <v/>
      </c>
    </row>
    <row r="224" spans="1:15" s="15" customFormat="1" ht="29" x14ac:dyDescent="0.35">
      <c r="A224" s="29">
        <v>220</v>
      </c>
      <c r="B224" s="30" t="s">
        <v>730</v>
      </c>
      <c r="C224" s="28" t="s">
        <v>729</v>
      </c>
      <c r="D224" s="28" t="s">
        <v>1</v>
      </c>
      <c r="E224" s="28" t="s">
        <v>728</v>
      </c>
      <c r="F224" s="28" t="s">
        <v>728</v>
      </c>
      <c r="G224" s="27">
        <v>1</v>
      </c>
      <c r="H224" s="26">
        <v>1620</v>
      </c>
      <c r="I224" s="24"/>
      <c r="J224" s="25"/>
      <c r="K224" s="24"/>
      <c r="L224" s="23">
        <v>220</v>
      </c>
      <c r="M224" s="8" t="str">
        <f>_xlfn.XLOOKUP(E224,[1]!pnp[Product Code],[1]!pnp[MSRP],"Legacy Product")</f>
        <v>Legacy Product</v>
      </c>
      <c r="N224" s="8" t="str">
        <f>_xlfn.XLOOKUP(E224,[1]!pnp[Product Code],[1]!pnp[OEM Customer (FT1)],"Legacy Product")</f>
        <v>Legacy Product</v>
      </c>
      <c r="O224" s="6" t="str">
        <f t="shared" si="6"/>
        <v/>
      </c>
    </row>
    <row r="225" spans="1:15" s="15" customFormat="1" ht="29" x14ac:dyDescent="0.35">
      <c r="A225" s="29">
        <v>221</v>
      </c>
      <c r="B225" s="30" t="s">
        <v>727</v>
      </c>
      <c r="C225" s="28" t="s">
        <v>726</v>
      </c>
      <c r="D225" s="28" t="s">
        <v>1</v>
      </c>
      <c r="E225" s="28" t="s">
        <v>725</v>
      </c>
      <c r="F225" s="28" t="s">
        <v>725</v>
      </c>
      <c r="G225" s="27">
        <v>1</v>
      </c>
      <c r="H225" s="26">
        <v>3216</v>
      </c>
      <c r="I225" s="24"/>
      <c r="J225" s="25"/>
      <c r="K225" s="24"/>
      <c r="L225" s="23">
        <v>221</v>
      </c>
      <c r="M225" s="8" t="str">
        <f>_xlfn.XLOOKUP(E225,[1]!pnp[Product Code],[1]!pnp[MSRP],"Legacy Product")</f>
        <v>Legacy Product</v>
      </c>
      <c r="N225" s="8" t="str">
        <f>_xlfn.XLOOKUP(E225,[1]!pnp[Product Code],[1]!pnp[OEM Customer (FT1)],"Legacy Product")</f>
        <v>Legacy Product</v>
      </c>
      <c r="O225" s="6" t="str">
        <f t="shared" si="6"/>
        <v/>
      </c>
    </row>
    <row r="226" spans="1:15" s="15" customFormat="1" ht="29" x14ac:dyDescent="0.35">
      <c r="A226" s="29">
        <v>222</v>
      </c>
      <c r="B226" s="30" t="s">
        <v>724</v>
      </c>
      <c r="C226" s="28" t="s">
        <v>723</v>
      </c>
      <c r="D226" s="28" t="s">
        <v>1</v>
      </c>
      <c r="E226" s="28" t="s">
        <v>722</v>
      </c>
      <c r="F226" s="28" t="s">
        <v>722</v>
      </c>
      <c r="G226" s="27">
        <v>1</v>
      </c>
      <c r="H226" s="26">
        <v>4811</v>
      </c>
      <c r="I226" s="24"/>
      <c r="J226" s="25"/>
      <c r="K226" s="24"/>
      <c r="L226" s="23">
        <v>222</v>
      </c>
      <c r="M226" s="8" t="str">
        <f>_xlfn.XLOOKUP(E226,[1]!pnp[Product Code],[1]!pnp[MSRP],"Legacy Product")</f>
        <v>Legacy Product</v>
      </c>
      <c r="N226" s="8" t="str">
        <f>_xlfn.XLOOKUP(E226,[1]!pnp[Product Code],[1]!pnp[OEM Customer (FT1)],"Legacy Product")</f>
        <v>Legacy Product</v>
      </c>
      <c r="O226" s="6" t="str">
        <f t="shared" si="6"/>
        <v/>
      </c>
    </row>
    <row r="227" spans="1:15" s="15" customFormat="1" ht="29" x14ac:dyDescent="0.35">
      <c r="A227" s="29">
        <v>223</v>
      </c>
      <c r="B227" s="30" t="s">
        <v>721</v>
      </c>
      <c r="C227" s="28" t="s">
        <v>720</v>
      </c>
      <c r="D227" s="28" t="s">
        <v>1</v>
      </c>
      <c r="E227" s="28" t="s">
        <v>719</v>
      </c>
      <c r="F227" s="28" t="s">
        <v>719</v>
      </c>
      <c r="G227" s="27">
        <v>1</v>
      </c>
      <c r="H227" s="26">
        <v>6399</v>
      </c>
      <c r="I227" s="24"/>
      <c r="J227" s="25"/>
      <c r="K227" s="24"/>
      <c r="L227" s="23">
        <v>223</v>
      </c>
      <c r="M227" s="8" t="str">
        <f>_xlfn.XLOOKUP(E227,[1]!pnp[Product Code],[1]!pnp[MSRP],"Legacy Product")</f>
        <v>Legacy Product</v>
      </c>
      <c r="N227" s="8" t="str">
        <f>_xlfn.XLOOKUP(E227,[1]!pnp[Product Code],[1]!pnp[OEM Customer (FT1)],"Legacy Product")</f>
        <v>Legacy Product</v>
      </c>
      <c r="O227" s="6" t="str">
        <f t="shared" si="6"/>
        <v/>
      </c>
    </row>
    <row r="228" spans="1:15" s="15" customFormat="1" ht="29" x14ac:dyDescent="0.35">
      <c r="A228" s="29">
        <v>224</v>
      </c>
      <c r="B228" s="30" t="s">
        <v>718</v>
      </c>
      <c r="C228" s="28" t="s">
        <v>717</v>
      </c>
      <c r="D228" s="28" t="s">
        <v>1</v>
      </c>
      <c r="E228" s="28" t="s">
        <v>716</v>
      </c>
      <c r="F228" s="28" t="s">
        <v>716</v>
      </c>
      <c r="G228" s="27">
        <v>1</v>
      </c>
      <c r="H228" s="26">
        <v>7979</v>
      </c>
      <c r="I228" s="24"/>
      <c r="J228" s="25"/>
      <c r="K228" s="24"/>
      <c r="L228" s="23">
        <v>224</v>
      </c>
      <c r="M228" s="8" t="str">
        <f>_xlfn.XLOOKUP(E228,[1]!pnp[Product Code],[1]!pnp[MSRP],"Legacy Product")</f>
        <v>Legacy Product</v>
      </c>
      <c r="N228" s="8" t="str">
        <f>_xlfn.XLOOKUP(E228,[1]!pnp[Product Code],[1]!pnp[OEM Customer (FT1)],"Legacy Product")</f>
        <v>Legacy Product</v>
      </c>
      <c r="O228" s="6" t="str">
        <f t="shared" si="6"/>
        <v/>
      </c>
    </row>
    <row r="229" spans="1:15" s="15" customFormat="1" ht="29" x14ac:dyDescent="0.35">
      <c r="A229" s="29">
        <v>225</v>
      </c>
      <c r="B229" s="30" t="s">
        <v>715</v>
      </c>
      <c r="C229" s="28" t="s">
        <v>714</v>
      </c>
      <c r="D229" s="28" t="s">
        <v>1</v>
      </c>
      <c r="E229" s="28" t="s">
        <v>713</v>
      </c>
      <c r="F229" s="28" t="s">
        <v>713</v>
      </c>
      <c r="G229" s="27">
        <v>1</v>
      </c>
      <c r="H229" s="26">
        <v>1210</v>
      </c>
      <c r="I229" s="24"/>
      <c r="J229" s="25"/>
      <c r="K229" s="24"/>
      <c r="L229" s="23">
        <v>225</v>
      </c>
      <c r="M229" s="8" t="str">
        <f>_xlfn.XLOOKUP(E229,[1]!pnp[Product Code],[1]!pnp[MSRP],"Legacy Product")</f>
        <v>Legacy Product</v>
      </c>
      <c r="N229" s="8" t="str">
        <f>_xlfn.XLOOKUP(E229,[1]!pnp[Product Code],[1]!pnp[OEM Customer (FT1)],"Legacy Product")</f>
        <v>Legacy Product</v>
      </c>
      <c r="O229" s="6" t="str">
        <f t="shared" si="6"/>
        <v/>
      </c>
    </row>
    <row r="230" spans="1:15" s="15" customFormat="1" ht="29" x14ac:dyDescent="0.35">
      <c r="A230" s="29">
        <v>226</v>
      </c>
      <c r="B230" s="30" t="s">
        <v>712</v>
      </c>
      <c r="C230" s="28" t="s">
        <v>711</v>
      </c>
      <c r="D230" s="28" t="s">
        <v>1</v>
      </c>
      <c r="E230" s="28" t="s">
        <v>710</v>
      </c>
      <c r="F230" s="28" t="s">
        <v>710</v>
      </c>
      <c r="G230" s="27">
        <v>1</v>
      </c>
      <c r="H230" s="26">
        <v>2402</v>
      </c>
      <c r="I230" s="24"/>
      <c r="J230" s="25"/>
      <c r="K230" s="24"/>
      <c r="L230" s="23">
        <v>226</v>
      </c>
      <c r="M230" s="8" t="str">
        <f>_xlfn.XLOOKUP(E230,[1]!pnp[Product Code],[1]!pnp[MSRP],"Legacy Product")</f>
        <v>Legacy Product</v>
      </c>
      <c r="N230" s="8" t="str">
        <f>_xlfn.XLOOKUP(E230,[1]!pnp[Product Code],[1]!pnp[OEM Customer (FT1)],"Legacy Product")</f>
        <v>Legacy Product</v>
      </c>
      <c r="O230" s="6" t="str">
        <f t="shared" si="6"/>
        <v/>
      </c>
    </row>
    <row r="231" spans="1:15" s="15" customFormat="1" ht="29" x14ac:dyDescent="0.35">
      <c r="A231" s="29">
        <v>227</v>
      </c>
      <c r="B231" s="30" t="s">
        <v>709</v>
      </c>
      <c r="C231" s="28" t="s">
        <v>708</v>
      </c>
      <c r="D231" s="28" t="s">
        <v>1</v>
      </c>
      <c r="E231" s="28" t="s">
        <v>707</v>
      </c>
      <c r="F231" s="28" t="s">
        <v>707</v>
      </c>
      <c r="G231" s="27">
        <v>1</v>
      </c>
      <c r="H231" s="26">
        <v>3594</v>
      </c>
      <c r="I231" s="24"/>
      <c r="J231" s="25"/>
      <c r="K231" s="24"/>
      <c r="L231" s="23">
        <v>227</v>
      </c>
      <c r="M231" s="8" t="str">
        <f>_xlfn.XLOOKUP(E231,[1]!pnp[Product Code],[1]!pnp[MSRP],"Legacy Product")</f>
        <v>Legacy Product</v>
      </c>
      <c r="N231" s="8" t="str">
        <f>_xlfn.XLOOKUP(E231,[1]!pnp[Product Code],[1]!pnp[OEM Customer (FT1)],"Legacy Product")</f>
        <v>Legacy Product</v>
      </c>
      <c r="O231" s="6" t="str">
        <f t="shared" si="6"/>
        <v/>
      </c>
    </row>
    <row r="232" spans="1:15" s="15" customFormat="1" ht="29" x14ac:dyDescent="0.35">
      <c r="A232" s="29">
        <v>228</v>
      </c>
      <c r="B232" s="30" t="s">
        <v>706</v>
      </c>
      <c r="C232" s="28" t="s">
        <v>705</v>
      </c>
      <c r="D232" s="28" t="s">
        <v>1</v>
      </c>
      <c r="E232" s="28" t="s">
        <v>704</v>
      </c>
      <c r="F232" s="28" t="s">
        <v>704</v>
      </c>
      <c r="G232" s="27">
        <v>1</v>
      </c>
      <c r="H232" s="26">
        <v>4780</v>
      </c>
      <c r="I232" s="24"/>
      <c r="J232" s="25"/>
      <c r="K232" s="24"/>
      <c r="L232" s="23">
        <v>228</v>
      </c>
      <c r="M232" s="8" t="str">
        <f>_xlfn.XLOOKUP(E232,[1]!pnp[Product Code],[1]!pnp[MSRP],"Legacy Product")</f>
        <v>Legacy Product</v>
      </c>
      <c r="N232" s="8" t="str">
        <f>_xlfn.XLOOKUP(E232,[1]!pnp[Product Code],[1]!pnp[OEM Customer (FT1)],"Legacy Product")</f>
        <v>Legacy Product</v>
      </c>
      <c r="O232" s="6" t="str">
        <f t="shared" si="6"/>
        <v/>
      </c>
    </row>
    <row r="233" spans="1:15" s="15" customFormat="1" ht="29" x14ac:dyDescent="0.35">
      <c r="A233" s="29">
        <v>229</v>
      </c>
      <c r="B233" s="30" t="s">
        <v>703</v>
      </c>
      <c r="C233" s="28" t="s">
        <v>702</v>
      </c>
      <c r="D233" s="28" t="s">
        <v>1</v>
      </c>
      <c r="E233" s="28" t="s">
        <v>701</v>
      </c>
      <c r="F233" s="28" t="s">
        <v>701</v>
      </c>
      <c r="G233" s="27">
        <v>1</v>
      </c>
      <c r="H233" s="26">
        <v>5959</v>
      </c>
      <c r="I233" s="24"/>
      <c r="J233" s="25"/>
      <c r="K233" s="24"/>
      <c r="L233" s="23">
        <v>229</v>
      </c>
      <c r="M233" s="8" t="str">
        <f>_xlfn.XLOOKUP(E233,[1]!pnp[Product Code],[1]!pnp[MSRP],"Legacy Product")</f>
        <v>Legacy Product</v>
      </c>
      <c r="N233" s="8" t="str">
        <f>_xlfn.XLOOKUP(E233,[1]!pnp[Product Code],[1]!pnp[OEM Customer (FT1)],"Legacy Product")</f>
        <v>Legacy Product</v>
      </c>
      <c r="O233" s="6" t="str">
        <f t="shared" si="6"/>
        <v/>
      </c>
    </row>
    <row r="234" spans="1:15" s="15" customFormat="1" ht="29" x14ac:dyDescent="0.35">
      <c r="A234" s="29">
        <v>230</v>
      </c>
      <c r="B234" s="30" t="s">
        <v>700</v>
      </c>
      <c r="C234" s="28" t="s">
        <v>699</v>
      </c>
      <c r="D234" s="28" t="s">
        <v>1</v>
      </c>
      <c r="E234" s="28" t="s">
        <v>698</v>
      </c>
      <c r="F234" s="28" t="s">
        <v>698</v>
      </c>
      <c r="G234" s="27">
        <v>1</v>
      </c>
      <c r="H234" s="26">
        <v>2220</v>
      </c>
      <c r="I234" s="24"/>
      <c r="J234" s="25"/>
      <c r="K234" s="24"/>
      <c r="L234" s="23">
        <v>230</v>
      </c>
      <c r="M234" s="8" t="str">
        <f>_xlfn.XLOOKUP(E234,[1]!pnp[Product Code],[1]!pnp[MSRP],"Legacy Product")</f>
        <v>Legacy Product</v>
      </c>
      <c r="N234" s="8" t="str">
        <f>_xlfn.XLOOKUP(E234,[1]!pnp[Product Code],[1]!pnp[OEM Customer (FT1)],"Legacy Product")</f>
        <v>Legacy Product</v>
      </c>
      <c r="O234" s="6" t="str">
        <f t="shared" si="6"/>
        <v/>
      </c>
    </row>
    <row r="235" spans="1:15" s="15" customFormat="1" ht="29" x14ac:dyDescent="0.35">
      <c r="A235" s="29">
        <v>231</v>
      </c>
      <c r="B235" s="30" t="s">
        <v>697</v>
      </c>
      <c r="C235" s="28" t="s">
        <v>696</v>
      </c>
      <c r="D235" s="28" t="s">
        <v>1</v>
      </c>
      <c r="E235" s="28" t="s">
        <v>695</v>
      </c>
      <c r="F235" s="28" t="s">
        <v>695</v>
      </c>
      <c r="G235" s="27">
        <v>1</v>
      </c>
      <c r="H235" s="26">
        <v>4407</v>
      </c>
      <c r="I235" s="24"/>
      <c r="J235" s="25"/>
      <c r="K235" s="24"/>
      <c r="L235" s="23">
        <v>231</v>
      </c>
      <c r="M235" s="8" t="str">
        <f>_xlfn.XLOOKUP(E235,[1]!pnp[Product Code],[1]!pnp[MSRP],"Legacy Product")</f>
        <v>Legacy Product</v>
      </c>
      <c r="N235" s="8" t="str">
        <f>_xlfn.XLOOKUP(E235,[1]!pnp[Product Code],[1]!pnp[OEM Customer (FT1)],"Legacy Product")</f>
        <v>Legacy Product</v>
      </c>
      <c r="O235" s="6" t="str">
        <f t="shared" si="6"/>
        <v/>
      </c>
    </row>
    <row r="236" spans="1:15" s="15" customFormat="1" ht="29" x14ac:dyDescent="0.35">
      <c r="A236" s="29">
        <v>232</v>
      </c>
      <c r="B236" s="30" t="s">
        <v>694</v>
      </c>
      <c r="C236" s="28" t="s">
        <v>693</v>
      </c>
      <c r="D236" s="28" t="s">
        <v>1</v>
      </c>
      <c r="E236" s="28" t="s">
        <v>692</v>
      </c>
      <c r="F236" s="28" t="s">
        <v>692</v>
      </c>
      <c r="G236" s="27">
        <v>1</v>
      </c>
      <c r="H236" s="26">
        <v>6593</v>
      </c>
      <c r="I236" s="24"/>
      <c r="J236" s="25"/>
      <c r="K236" s="24"/>
      <c r="L236" s="23">
        <v>232</v>
      </c>
      <c r="M236" s="8" t="str">
        <f>_xlfn.XLOOKUP(E236,[1]!pnp[Product Code],[1]!pnp[MSRP],"Legacy Product")</f>
        <v>Legacy Product</v>
      </c>
      <c r="N236" s="8" t="str">
        <f>_xlfn.XLOOKUP(E236,[1]!pnp[Product Code],[1]!pnp[OEM Customer (FT1)],"Legacy Product")</f>
        <v>Legacy Product</v>
      </c>
      <c r="O236" s="6" t="str">
        <f t="shared" si="6"/>
        <v/>
      </c>
    </row>
    <row r="237" spans="1:15" s="15" customFormat="1" ht="29" x14ac:dyDescent="0.35">
      <c r="A237" s="29">
        <v>233</v>
      </c>
      <c r="B237" s="30" t="s">
        <v>691</v>
      </c>
      <c r="C237" s="28" t="s">
        <v>690</v>
      </c>
      <c r="D237" s="28" t="s">
        <v>1</v>
      </c>
      <c r="E237" s="28" t="s">
        <v>689</v>
      </c>
      <c r="F237" s="28" t="s">
        <v>689</v>
      </c>
      <c r="G237" s="27">
        <v>1</v>
      </c>
      <c r="H237" s="26">
        <v>8769</v>
      </c>
      <c r="I237" s="24"/>
      <c r="J237" s="25"/>
      <c r="K237" s="24"/>
      <c r="L237" s="23">
        <v>233</v>
      </c>
      <c r="M237" s="8" t="str">
        <f>_xlfn.XLOOKUP(E237,[1]!pnp[Product Code],[1]!pnp[MSRP],"Legacy Product")</f>
        <v>Legacy Product</v>
      </c>
      <c r="N237" s="8" t="str">
        <f>_xlfn.XLOOKUP(E237,[1]!pnp[Product Code],[1]!pnp[OEM Customer (FT1)],"Legacy Product")</f>
        <v>Legacy Product</v>
      </c>
      <c r="O237" s="6" t="str">
        <f t="shared" si="6"/>
        <v/>
      </c>
    </row>
    <row r="238" spans="1:15" s="15" customFormat="1" ht="29" x14ac:dyDescent="0.35">
      <c r="A238" s="29">
        <v>234</v>
      </c>
      <c r="B238" s="30" t="s">
        <v>688</v>
      </c>
      <c r="C238" s="28" t="s">
        <v>687</v>
      </c>
      <c r="D238" s="28" t="s">
        <v>1</v>
      </c>
      <c r="E238" s="28" t="s">
        <v>686</v>
      </c>
      <c r="F238" s="28" t="s">
        <v>686</v>
      </c>
      <c r="G238" s="27">
        <v>1</v>
      </c>
      <c r="H238" s="26">
        <v>10934</v>
      </c>
      <c r="I238" s="24"/>
      <c r="J238" s="25"/>
      <c r="K238" s="24"/>
      <c r="L238" s="23">
        <v>234</v>
      </c>
      <c r="M238" s="8" t="str">
        <f>_xlfn.XLOOKUP(E238,[1]!pnp[Product Code],[1]!pnp[MSRP],"Legacy Product")</f>
        <v>Legacy Product</v>
      </c>
      <c r="N238" s="8" t="str">
        <f>_xlfn.XLOOKUP(E238,[1]!pnp[Product Code],[1]!pnp[OEM Customer (FT1)],"Legacy Product")</f>
        <v>Legacy Product</v>
      </c>
      <c r="O238" s="6" t="str">
        <f t="shared" si="6"/>
        <v/>
      </c>
    </row>
    <row r="239" spans="1:15" s="15" customFormat="1" ht="29" x14ac:dyDescent="0.35">
      <c r="A239" s="29">
        <v>235</v>
      </c>
      <c r="B239" s="30" t="s">
        <v>685</v>
      </c>
      <c r="C239" s="28" t="s">
        <v>684</v>
      </c>
      <c r="D239" s="28" t="s">
        <v>1</v>
      </c>
      <c r="E239" s="28" t="s">
        <v>683</v>
      </c>
      <c r="F239" s="28" t="s">
        <v>683</v>
      </c>
      <c r="G239" s="27">
        <v>1</v>
      </c>
      <c r="H239" s="26">
        <v>3870</v>
      </c>
      <c r="I239" s="24"/>
      <c r="J239" s="25"/>
      <c r="K239" s="24"/>
      <c r="L239" s="23">
        <v>235</v>
      </c>
      <c r="M239" s="8" t="str">
        <f>_xlfn.XLOOKUP(E239,[1]!pnp[Product Code],[1]!pnp[MSRP],"Legacy Product")</f>
        <v>Legacy Product</v>
      </c>
      <c r="N239" s="8" t="str">
        <f>_xlfn.XLOOKUP(E239,[1]!pnp[Product Code],[1]!pnp[OEM Customer (FT1)],"Legacy Product")</f>
        <v>Legacy Product</v>
      </c>
      <c r="O239" s="6" t="str">
        <f t="shared" si="6"/>
        <v/>
      </c>
    </row>
    <row r="240" spans="1:15" s="15" customFormat="1" ht="29" x14ac:dyDescent="0.35">
      <c r="A240" s="29">
        <v>236</v>
      </c>
      <c r="B240" s="30" t="s">
        <v>682</v>
      </c>
      <c r="C240" s="28" t="s">
        <v>681</v>
      </c>
      <c r="D240" s="28" t="s">
        <v>1</v>
      </c>
      <c r="E240" s="28" t="s">
        <v>680</v>
      </c>
      <c r="F240" s="28" t="s">
        <v>680</v>
      </c>
      <c r="G240" s="27">
        <v>1</v>
      </c>
      <c r="H240" s="26">
        <v>7682</v>
      </c>
      <c r="I240" s="24"/>
      <c r="J240" s="25"/>
      <c r="K240" s="24"/>
      <c r="L240" s="23">
        <v>236</v>
      </c>
      <c r="M240" s="8" t="str">
        <f>_xlfn.XLOOKUP(E240,[1]!pnp[Product Code],[1]!pnp[MSRP],"Legacy Product")</f>
        <v>Legacy Product</v>
      </c>
      <c r="N240" s="8" t="str">
        <f>_xlfn.XLOOKUP(E240,[1]!pnp[Product Code],[1]!pnp[OEM Customer (FT1)],"Legacy Product")</f>
        <v>Legacy Product</v>
      </c>
      <c r="O240" s="6" t="str">
        <f t="shared" si="6"/>
        <v/>
      </c>
    </row>
    <row r="241" spans="1:15" s="15" customFormat="1" ht="29" x14ac:dyDescent="0.35">
      <c r="A241" s="29">
        <v>237</v>
      </c>
      <c r="B241" s="30" t="s">
        <v>679</v>
      </c>
      <c r="C241" s="28" t="s">
        <v>678</v>
      </c>
      <c r="D241" s="28" t="s">
        <v>1</v>
      </c>
      <c r="E241" s="28" t="s">
        <v>677</v>
      </c>
      <c r="F241" s="28" t="s">
        <v>677</v>
      </c>
      <c r="G241" s="27">
        <v>1</v>
      </c>
      <c r="H241" s="26">
        <v>11494</v>
      </c>
      <c r="I241" s="24"/>
      <c r="J241" s="25"/>
      <c r="K241" s="24"/>
      <c r="L241" s="23">
        <v>237</v>
      </c>
      <c r="M241" s="8" t="str">
        <f>_xlfn.XLOOKUP(E241,[1]!pnp[Product Code],[1]!pnp[MSRP],"Legacy Product")</f>
        <v>Legacy Product</v>
      </c>
      <c r="N241" s="8" t="str">
        <f>_xlfn.XLOOKUP(E241,[1]!pnp[Product Code],[1]!pnp[OEM Customer (FT1)],"Legacy Product")</f>
        <v>Legacy Product</v>
      </c>
      <c r="O241" s="6" t="str">
        <f t="shared" si="6"/>
        <v/>
      </c>
    </row>
    <row r="242" spans="1:15" s="15" customFormat="1" ht="29" x14ac:dyDescent="0.35">
      <c r="A242" s="29">
        <v>238</v>
      </c>
      <c r="B242" s="30" t="s">
        <v>676</v>
      </c>
      <c r="C242" s="28" t="s">
        <v>675</v>
      </c>
      <c r="D242" s="28" t="s">
        <v>1</v>
      </c>
      <c r="E242" s="28" t="s">
        <v>674</v>
      </c>
      <c r="F242" s="28" t="s">
        <v>674</v>
      </c>
      <c r="G242" s="27">
        <v>1</v>
      </c>
      <c r="H242" s="26">
        <v>15287</v>
      </c>
      <c r="I242" s="24"/>
      <c r="J242" s="25"/>
      <c r="K242" s="24"/>
      <c r="L242" s="23">
        <v>238</v>
      </c>
      <c r="M242" s="8" t="str">
        <f>_xlfn.XLOOKUP(E242,[1]!pnp[Product Code],[1]!pnp[MSRP],"Legacy Product")</f>
        <v>Legacy Product</v>
      </c>
      <c r="N242" s="8" t="str">
        <f>_xlfn.XLOOKUP(E242,[1]!pnp[Product Code],[1]!pnp[OEM Customer (FT1)],"Legacy Product")</f>
        <v>Legacy Product</v>
      </c>
      <c r="O242" s="6" t="str">
        <f t="shared" si="6"/>
        <v/>
      </c>
    </row>
    <row r="243" spans="1:15" s="15" customFormat="1" ht="29" x14ac:dyDescent="0.35">
      <c r="A243" s="29">
        <v>239</v>
      </c>
      <c r="B243" s="30" t="s">
        <v>673</v>
      </c>
      <c r="C243" s="28" t="s">
        <v>672</v>
      </c>
      <c r="D243" s="28" t="s">
        <v>1</v>
      </c>
      <c r="E243" s="28" t="s">
        <v>671</v>
      </c>
      <c r="F243" s="28" t="s">
        <v>671</v>
      </c>
      <c r="G243" s="27">
        <v>1</v>
      </c>
      <c r="H243" s="26">
        <v>19060</v>
      </c>
      <c r="I243" s="24"/>
      <c r="J243" s="25"/>
      <c r="K243" s="24"/>
      <c r="L243" s="23">
        <v>239</v>
      </c>
      <c r="M243" s="8" t="str">
        <f>_xlfn.XLOOKUP(E243,[1]!pnp[Product Code],[1]!pnp[MSRP],"Legacy Product")</f>
        <v>Legacy Product</v>
      </c>
      <c r="N243" s="8" t="str">
        <f>_xlfn.XLOOKUP(E243,[1]!pnp[Product Code],[1]!pnp[OEM Customer (FT1)],"Legacy Product")</f>
        <v>Legacy Product</v>
      </c>
      <c r="O243" s="6" t="str">
        <f t="shared" si="6"/>
        <v/>
      </c>
    </row>
    <row r="244" spans="1:15" s="15" customFormat="1" ht="29" x14ac:dyDescent="0.35">
      <c r="A244" s="29">
        <v>240</v>
      </c>
      <c r="B244" s="30" t="s">
        <v>670</v>
      </c>
      <c r="C244" s="28" t="s">
        <v>669</v>
      </c>
      <c r="D244" s="28" t="s">
        <v>1</v>
      </c>
      <c r="E244" s="28" t="s">
        <v>668</v>
      </c>
      <c r="F244" s="28" t="s">
        <v>668</v>
      </c>
      <c r="G244" s="27">
        <v>1</v>
      </c>
      <c r="H244" s="26">
        <v>5080</v>
      </c>
      <c r="I244" s="24"/>
      <c r="J244" s="25"/>
      <c r="K244" s="24"/>
      <c r="L244" s="23">
        <v>240</v>
      </c>
      <c r="M244" s="8" t="str">
        <f>_xlfn.XLOOKUP(E244,[1]!pnp[Product Code],[1]!pnp[MSRP],"Legacy Product")</f>
        <v>Legacy Product</v>
      </c>
      <c r="N244" s="8" t="str">
        <f>_xlfn.XLOOKUP(E244,[1]!pnp[Product Code],[1]!pnp[OEM Customer (FT1)],"Legacy Product")</f>
        <v>Legacy Product</v>
      </c>
      <c r="O244" s="6" t="str">
        <f t="shared" si="6"/>
        <v/>
      </c>
    </row>
    <row r="245" spans="1:15" s="15" customFormat="1" ht="29" x14ac:dyDescent="0.35">
      <c r="A245" s="29">
        <v>241</v>
      </c>
      <c r="B245" s="30" t="s">
        <v>667</v>
      </c>
      <c r="C245" s="28" t="s">
        <v>666</v>
      </c>
      <c r="D245" s="28" t="s">
        <v>1</v>
      </c>
      <c r="E245" s="28" t="s">
        <v>665</v>
      </c>
      <c r="F245" s="28" t="s">
        <v>665</v>
      </c>
      <c r="G245" s="27">
        <v>1</v>
      </c>
      <c r="H245" s="26">
        <v>10084</v>
      </c>
      <c r="I245" s="24"/>
      <c r="J245" s="25"/>
      <c r="K245" s="24"/>
      <c r="L245" s="23">
        <v>241</v>
      </c>
      <c r="M245" s="8" t="str">
        <f>_xlfn.XLOOKUP(E245,[1]!pnp[Product Code],[1]!pnp[MSRP],"Legacy Product")</f>
        <v>Legacy Product</v>
      </c>
      <c r="N245" s="8" t="str">
        <f>_xlfn.XLOOKUP(E245,[1]!pnp[Product Code],[1]!pnp[OEM Customer (FT1)],"Legacy Product")</f>
        <v>Legacy Product</v>
      </c>
      <c r="O245" s="6" t="str">
        <f t="shared" si="6"/>
        <v/>
      </c>
    </row>
    <row r="246" spans="1:15" s="15" customFormat="1" ht="29" x14ac:dyDescent="0.35">
      <c r="A246" s="29">
        <v>242</v>
      </c>
      <c r="B246" s="30" t="s">
        <v>664</v>
      </c>
      <c r="C246" s="28" t="s">
        <v>663</v>
      </c>
      <c r="D246" s="28" t="s">
        <v>1</v>
      </c>
      <c r="E246" s="28" t="s">
        <v>662</v>
      </c>
      <c r="F246" s="28" t="s">
        <v>662</v>
      </c>
      <c r="G246" s="27">
        <v>1</v>
      </c>
      <c r="H246" s="26">
        <v>15088</v>
      </c>
      <c r="I246" s="24"/>
      <c r="J246" s="25"/>
      <c r="K246" s="24"/>
      <c r="L246" s="23">
        <v>242</v>
      </c>
      <c r="M246" s="8" t="str">
        <f>_xlfn.XLOOKUP(E246,[1]!pnp[Product Code],[1]!pnp[MSRP],"Legacy Product")</f>
        <v>Legacy Product</v>
      </c>
      <c r="N246" s="8" t="str">
        <f>_xlfn.XLOOKUP(E246,[1]!pnp[Product Code],[1]!pnp[OEM Customer (FT1)],"Legacy Product")</f>
        <v>Legacy Product</v>
      </c>
      <c r="O246" s="6" t="str">
        <f t="shared" si="6"/>
        <v/>
      </c>
    </row>
    <row r="247" spans="1:15" s="15" customFormat="1" ht="29" x14ac:dyDescent="0.35">
      <c r="A247" s="29">
        <v>243</v>
      </c>
      <c r="B247" s="30" t="s">
        <v>661</v>
      </c>
      <c r="C247" s="28" t="s">
        <v>660</v>
      </c>
      <c r="D247" s="28" t="s">
        <v>1</v>
      </c>
      <c r="E247" s="28" t="s">
        <v>659</v>
      </c>
      <c r="F247" s="28" t="s">
        <v>659</v>
      </c>
      <c r="G247" s="27">
        <v>1</v>
      </c>
      <c r="H247" s="26">
        <v>20066</v>
      </c>
      <c r="I247" s="24"/>
      <c r="J247" s="25"/>
      <c r="K247" s="24"/>
      <c r="L247" s="23">
        <v>243</v>
      </c>
      <c r="M247" s="8" t="str">
        <f>_xlfn.XLOOKUP(E247,[1]!pnp[Product Code],[1]!pnp[MSRP],"Legacy Product")</f>
        <v>Legacy Product</v>
      </c>
      <c r="N247" s="8" t="str">
        <f>_xlfn.XLOOKUP(E247,[1]!pnp[Product Code],[1]!pnp[OEM Customer (FT1)],"Legacy Product")</f>
        <v>Legacy Product</v>
      </c>
      <c r="O247" s="6" t="str">
        <f t="shared" si="6"/>
        <v/>
      </c>
    </row>
    <row r="248" spans="1:15" s="15" customFormat="1" ht="29" x14ac:dyDescent="0.35">
      <c r="A248" s="29">
        <v>244</v>
      </c>
      <c r="B248" s="30" t="s">
        <v>658</v>
      </c>
      <c r="C248" s="28" t="s">
        <v>657</v>
      </c>
      <c r="D248" s="28" t="s">
        <v>1</v>
      </c>
      <c r="E248" s="28" t="s">
        <v>656</v>
      </c>
      <c r="F248" s="28" t="s">
        <v>656</v>
      </c>
      <c r="G248" s="27">
        <v>1</v>
      </c>
      <c r="H248" s="26">
        <v>25019</v>
      </c>
      <c r="I248" s="24"/>
      <c r="J248" s="25"/>
      <c r="K248" s="24"/>
      <c r="L248" s="23">
        <v>244</v>
      </c>
      <c r="M248" s="8" t="str">
        <f>_xlfn.XLOOKUP(E248,[1]!pnp[Product Code],[1]!pnp[MSRP],"Legacy Product")</f>
        <v>Legacy Product</v>
      </c>
      <c r="N248" s="8" t="str">
        <f>_xlfn.XLOOKUP(E248,[1]!pnp[Product Code],[1]!pnp[OEM Customer (FT1)],"Legacy Product")</f>
        <v>Legacy Product</v>
      </c>
      <c r="O248" s="6" t="str">
        <f t="shared" si="6"/>
        <v/>
      </c>
    </row>
    <row r="249" spans="1:15" s="15" customFormat="1" ht="29" x14ac:dyDescent="0.35">
      <c r="A249" s="29">
        <v>245</v>
      </c>
      <c r="B249" s="30" t="s">
        <v>655</v>
      </c>
      <c r="C249" s="28" t="s">
        <v>654</v>
      </c>
      <c r="D249" s="28" t="s">
        <v>1</v>
      </c>
      <c r="E249" s="28" t="s">
        <v>653</v>
      </c>
      <c r="F249" s="28" t="s">
        <v>653</v>
      </c>
      <c r="G249" s="27">
        <v>1</v>
      </c>
      <c r="H249" s="26">
        <v>1210</v>
      </c>
      <c r="I249" s="24"/>
      <c r="J249" s="25"/>
      <c r="K249" s="24"/>
      <c r="L249" s="23">
        <v>245</v>
      </c>
      <c r="M249" s="8" t="str">
        <f>_xlfn.XLOOKUP(E249,[1]!pnp[Product Code],[1]!pnp[MSRP],"Legacy Product")</f>
        <v>Legacy Product</v>
      </c>
      <c r="N249" s="8" t="str">
        <f>_xlfn.XLOOKUP(E249,[1]!pnp[Product Code],[1]!pnp[OEM Customer (FT1)],"Legacy Product")</f>
        <v>Legacy Product</v>
      </c>
      <c r="O249" s="6" t="str">
        <f t="shared" si="6"/>
        <v/>
      </c>
    </row>
    <row r="250" spans="1:15" s="15" customFormat="1" ht="29" x14ac:dyDescent="0.35">
      <c r="A250" s="29">
        <v>246</v>
      </c>
      <c r="B250" s="30" t="s">
        <v>652</v>
      </c>
      <c r="C250" s="28" t="s">
        <v>651</v>
      </c>
      <c r="D250" s="28" t="s">
        <v>1</v>
      </c>
      <c r="E250" s="28" t="s">
        <v>650</v>
      </c>
      <c r="F250" s="28" t="s">
        <v>650</v>
      </c>
      <c r="G250" s="27">
        <v>1</v>
      </c>
      <c r="H250" s="26">
        <v>2402</v>
      </c>
      <c r="I250" s="24"/>
      <c r="J250" s="25"/>
      <c r="K250" s="24"/>
      <c r="L250" s="23">
        <v>246</v>
      </c>
      <c r="M250" s="8" t="str">
        <f>_xlfn.XLOOKUP(E250,[1]!pnp[Product Code],[1]!pnp[MSRP],"Legacy Product")</f>
        <v>Legacy Product</v>
      </c>
      <c r="N250" s="8" t="str">
        <f>_xlfn.XLOOKUP(E250,[1]!pnp[Product Code],[1]!pnp[OEM Customer (FT1)],"Legacy Product")</f>
        <v>Legacy Product</v>
      </c>
      <c r="O250" s="6" t="str">
        <f t="shared" si="6"/>
        <v/>
      </c>
    </row>
    <row r="251" spans="1:15" s="15" customFormat="1" ht="29" x14ac:dyDescent="0.35">
      <c r="A251" s="29">
        <v>247</v>
      </c>
      <c r="B251" s="30" t="s">
        <v>649</v>
      </c>
      <c r="C251" s="28" t="s">
        <v>648</v>
      </c>
      <c r="D251" s="28" t="s">
        <v>1</v>
      </c>
      <c r="E251" s="28" t="s">
        <v>647</v>
      </c>
      <c r="F251" s="28" t="s">
        <v>647</v>
      </c>
      <c r="G251" s="27">
        <v>1</v>
      </c>
      <c r="H251" s="26">
        <v>3594</v>
      </c>
      <c r="I251" s="24"/>
      <c r="J251" s="25"/>
      <c r="K251" s="24"/>
      <c r="L251" s="23">
        <v>247</v>
      </c>
      <c r="M251" s="8" t="str">
        <f>_xlfn.XLOOKUP(E251,[1]!pnp[Product Code],[1]!pnp[MSRP],"Legacy Product")</f>
        <v>Legacy Product</v>
      </c>
      <c r="N251" s="8" t="str">
        <f>_xlfn.XLOOKUP(E251,[1]!pnp[Product Code],[1]!pnp[OEM Customer (FT1)],"Legacy Product")</f>
        <v>Legacy Product</v>
      </c>
      <c r="O251" s="6" t="str">
        <f t="shared" si="6"/>
        <v/>
      </c>
    </row>
    <row r="252" spans="1:15" s="15" customFormat="1" ht="29" x14ac:dyDescent="0.35">
      <c r="A252" s="29">
        <v>248</v>
      </c>
      <c r="B252" s="30" t="s">
        <v>646</v>
      </c>
      <c r="C252" s="28" t="s">
        <v>645</v>
      </c>
      <c r="D252" s="28" t="s">
        <v>1</v>
      </c>
      <c r="E252" s="28" t="s">
        <v>644</v>
      </c>
      <c r="F252" s="28" t="s">
        <v>644</v>
      </c>
      <c r="G252" s="27">
        <v>1</v>
      </c>
      <c r="H252" s="26">
        <v>4780</v>
      </c>
      <c r="I252" s="24"/>
      <c r="J252" s="25"/>
      <c r="K252" s="24"/>
      <c r="L252" s="23">
        <v>248</v>
      </c>
      <c r="M252" s="8" t="str">
        <f>_xlfn.XLOOKUP(E252,[1]!pnp[Product Code],[1]!pnp[MSRP],"Legacy Product")</f>
        <v>Legacy Product</v>
      </c>
      <c r="N252" s="8" t="str">
        <f>_xlfn.XLOOKUP(E252,[1]!pnp[Product Code],[1]!pnp[OEM Customer (FT1)],"Legacy Product")</f>
        <v>Legacy Product</v>
      </c>
      <c r="O252" s="6" t="str">
        <f t="shared" si="6"/>
        <v/>
      </c>
    </row>
    <row r="253" spans="1:15" s="15" customFormat="1" ht="29" x14ac:dyDescent="0.35">
      <c r="A253" s="29">
        <v>249</v>
      </c>
      <c r="B253" s="30" t="s">
        <v>643</v>
      </c>
      <c r="C253" s="28" t="s">
        <v>642</v>
      </c>
      <c r="D253" s="28" t="s">
        <v>1</v>
      </c>
      <c r="E253" s="28" t="s">
        <v>641</v>
      </c>
      <c r="F253" s="28" t="s">
        <v>641</v>
      </c>
      <c r="G253" s="27">
        <v>1</v>
      </c>
      <c r="H253" s="26">
        <v>5959</v>
      </c>
      <c r="I253" s="24"/>
      <c r="J253" s="25"/>
      <c r="K253" s="24"/>
      <c r="L253" s="23">
        <v>249</v>
      </c>
      <c r="M253" s="8" t="str">
        <f>_xlfn.XLOOKUP(E253,[1]!pnp[Product Code],[1]!pnp[MSRP],"Legacy Product")</f>
        <v>Legacy Product</v>
      </c>
      <c r="N253" s="8" t="str">
        <f>_xlfn.XLOOKUP(E253,[1]!pnp[Product Code],[1]!pnp[OEM Customer (FT1)],"Legacy Product")</f>
        <v>Legacy Product</v>
      </c>
      <c r="O253" s="6" t="str">
        <f t="shared" si="6"/>
        <v/>
      </c>
    </row>
    <row r="254" spans="1:15" s="15" customFormat="1" ht="29" x14ac:dyDescent="0.35">
      <c r="A254" s="29">
        <v>250</v>
      </c>
      <c r="B254" s="30" t="s">
        <v>640</v>
      </c>
      <c r="C254" s="28" t="s">
        <v>639</v>
      </c>
      <c r="D254" s="28" t="s">
        <v>1</v>
      </c>
      <c r="E254" s="28" t="s">
        <v>638</v>
      </c>
      <c r="F254" s="28" t="s">
        <v>638</v>
      </c>
      <c r="G254" s="27">
        <v>1</v>
      </c>
      <c r="H254" s="26">
        <v>2220</v>
      </c>
      <c r="I254" s="24"/>
      <c r="J254" s="25"/>
      <c r="K254" s="24"/>
      <c r="L254" s="23">
        <v>250</v>
      </c>
      <c r="M254" s="8" t="str">
        <f>_xlfn.XLOOKUP(E254,[1]!pnp[Product Code],[1]!pnp[MSRP],"Legacy Product")</f>
        <v>Legacy Product</v>
      </c>
      <c r="N254" s="8" t="str">
        <f>_xlfn.XLOOKUP(E254,[1]!pnp[Product Code],[1]!pnp[OEM Customer (FT1)],"Legacy Product")</f>
        <v>Legacy Product</v>
      </c>
      <c r="O254" s="6" t="str">
        <f t="shared" si="6"/>
        <v/>
      </c>
    </row>
    <row r="255" spans="1:15" s="15" customFormat="1" ht="29" x14ac:dyDescent="0.35">
      <c r="A255" s="29">
        <v>251</v>
      </c>
      <c r="B255" s="30" t="s">
        <v>637</v>
      </c>
      <c r="C255" s="28" t="s">
        <v>636</v>
      </c>
      <c r="D255" s="28" t="s">
        <v>1</v>
      </c>
      <c r="E255" s="28" t="s">
        <v>635</v>
      </c>
      <c r="F255" s="28" t="s">
        <v>635</v>
      </c>
      <c r="G255" s="27">
        <v>1</v>
      </c>
      <c r="H255" s="26">
        <v>4407</v>
      </c>
      <c r="I255" s="24"/>
      <c r="J255" s="25"/>
      <c r="K255" s="24"/>
      <c r="L255" s="23">
        <v>251</v>
      </c>
      <c r="M255" s="8" t="str">
        <f>_xlfn.XLOOKUP(E255,[1]!pnp[Product Code],[1]!pnp[MSRP],"Legacy Product")</f>
        <v>Legacy Product</v>
      </c>
      <c r="N255" s="8" t="str">
        <f>_xlfn.XLOOKUP(E255,[1]!pnp[Product Code],[1]!pnp[OEM Customer (FT1)],"Legacy Product")</f>
        <v>Legacy Product</v>
      </c>
      <c r="O255" s="6" t="str">
        <f t="shared" si="6"/>
        <v/>
      </c>
    </row>
    <row r="256" spans="1:15" s="15" customFormat="1" ht="29" x14ac:dyDescent="0.35">
      <c r="A256" s="29">
        <v>252</v>
      </c>
      <c r="B256" s="30" t="s">
        <v>634</v>
      </c>
      <c r="C256" s="28" t="s">
        <v>633</v>
      </c>
      <c r="D256" s="28" t="s">
        <v>1</v>
      </c>
      <c r="E256" s="28" t="s">
        <v>632</v>
      </c>
      <c r="F256" s="28" t="s">
        <v>632</v>
      </c>
      <c r="G256" s="27">
        <v>1</v>
      </c>
      <c r="H256" s="26">
        <v>6593</v>
      </c>
      <c r="I256" s="24"/>
      <c r="J256" s="25"/>
      <c r="K256" s="24"/>
      <c r="L256" s="23">
        <v>252</v>
      </c>
      <c r="M256" s="8" t="str">
        <f>_xlfn.XLOOKUP(E256,[1]!pnp[Product Code],[1]!pnp[MSRP],"Legacy Product")</f>
        <v>Legacy Product</v>
      </c>
      <c r="N256" s="8" t="str">
        <f>_xlfn.XLOOKUP(E256,[1]!pnp[Product Code],[1]!pnp[OEM Customer (FT1)],"Legacy Product")</f>
        <v>Legacy Product</v>
      </c>
      <c r="O256" s="6" t="str">
        <f t="shared" si="6"/>
        <v/>
      </c>
    </row>
    <row r="257" spans="1:15" s="15" customFormat="1" ht="29" x14ac:dyDescent="0.35">
      <c r="A257" s="29">
        <v>253</v>
      </c>
      <c r="B257" s="30" t="s">
        <v>631</v>
      </c>
      <c r="C257" s="28" t="s">
        <v>630</v>
      </c>
      <c r="D257" s="28" t="s">
        <v>1</v>
      </c>
      <c r="E257" s="28" t="s">
        <v>629</v>
      </c>
      <c r="F257" s="28" t="s">
        <v>629</v>
      </c>
      <c r="G257" s="27">
        <v>1</v>
      </c>
      <c r="H257" s="26">
        <v>8769</v>
      </c>
      <c r="I257" s="24"/>
      <c r="J257" s="25"/>
      <c r="K257" s="24"/>
      <c r="L257" s="23">
        <v>253</v>
      </c>
      <c r="M257" s="8" t="str">
        <f>_xlfn.XLOOKUP(E257,[1]!pnp[Product Code],[1]!pnp[MSRP],"Legacy Product")</f>
        <v>Legacy Product</v>
      </c>
      <c r="N257" s="8" t="str">
        <f>_xlfn.XLOOKUP(E257,[1]!pnp[Product Code],[1]!pnp[OEM Customer (FT1)],"Legacy Product")</f>
        <v>Legacy Product</v>
      </c>
      <c r="O257" s="6" t="str">
        <f t="shared" si="6"/>
        <v/>
      </c>
    </row>
    <row r="258" spans="1:15" s="15" customFormat="1" ht="29" x14ac:dyDescent="0.35">
      <c r="A258" s="29">
        <v>254</v>
      </c>
      <c r="B258" s="30" t="s">
        <v>628</v>
      </c>
      <c r="C258" s="28" t="s">
        <v>627</v>
      </c>
      <c r="D258" s="28" t="s">
        <v>1</v>
      </c>
      <c r="E258" s="28" t="s">
        <v>626</v>
      </c>
      <c r="F258" s="28" t="s">
        <v>626</v>
      </c>
      <c r="G258" s="27">
        <v>1</v>
      </c>
      <c r="H258" s="26">
        <v>10934</v>
      </c>
      <c r="I258" s="24"/>
      <c r="J258" s="25"/>
      <c r="K258" s="24"/>
      <c r="L258" s="23">
        <v>254</v>
      </c>
      <c r="M258" s="8" t="str">
        <f>_xlfn.XLOOKUP(E258,[1]!pnp[Product Code],[1]!pnp[MSRP],"Legacy Product")</f>
        <v>Legacy Product</v>
      </c>
      <c r="N258" s="8" t="str">
        <f>_xlfn.XLOOKUP(E258,[1]!pnp[Product Code],[1]!pnp[OEM Customer (FT1)],"Legacy Product")</f>
        <v>Legacy Product</v>
      </c>
      <c r="O258" s="6" t="str">
        <f t="shared" si="6"/>
        <v/>
      </c>
    </row>
    <row r="259" spans="1:15" s="15" customFormat="1" ht="29" x14ac:dyDescent="0.35">
      <c r="A259" s="29">
        <v>255</v>
      </c>
      <c r="B259" s="30" t="s">
        <v>625</v>
      </c>
      <c r="C259" s="28" t="s">
        <v>624</v>
      </c>
      <c r="D259" s="28" t="s">
        <v>1</v>
      </c>
      <c r="E259" s="28" t="s">
        <v>623</v>
      </c>
      <c r="F259" s="28" t="s">
        <v>623</v>
      </c>
      <c r="G259" s="27">
        <v>1</v>
      </c>
      <c r="H259" s="28" t="s">
        <v>619</v>
      </c>
      <c r="I259" s="24"/>
      <c r="J259" s="25"/>
      <c r="K259" s="24"/>
      <c r="L259" s="23">
        <v>255</v>
      </c>
      <c r="M259" s="8" t="str">
        <f>_xlfn.XLOOKUP(E259,[1]!pnp[Product Code],[1]!pnp[MSRP],"Legacy Product")</f>
        <v>Legacy Product</v>
      </c>
      <c r="N259" s="8" t="str">
        <f>_xlfn.XLOOKUP(E259,[1]!pnp[Product Code],[1]!pnp[OEM Customer (FT1)],"Legacy Product")</f>
        <v>Legacy Product</v>
      </c>
      <c r="O259" s="6" t="str">
        <f t="shared" si="6"/>
        <v/>
      </c>
    </row>
    <row r="260" spans="1:15" s="15" customFormat="1" x14ac:dyDescent="0.35">
      <c r="A260" s="29">
        <v>256</v>
      </c>
      <c r="B260" s="28" t="s">
        <v>622</v>
      </c>
      <c r="C260" s="28" t="s">
        <v>621</v>
      </c>
      <c r="D260" s="28" t="s">
        <v>1</v>
      </c>
      <c r="E260" s="28" t="s">
        <v>620</v>
      </c>
      <c r="F260" s="28" t="s">
        <v>620</v>
      </c>
      <c r="G260" s="27">
        <v>1</v>
      </c>
      <c r="H260" s="28" t="s">
        <v>619</v>
      </c>
      <c r="I260" s="24"/>
      <c r="J260" s="25"/>
      <c r="K260" s="24"/>
      <c r="L260" s="23">
        <v>256</v>
      </c>
      <c r="M260" s="8">
        <f>_xlfn.XLOOKUP(E260,[1]!pnp[Product Code],[1]!pnp[MSRP],"Legacy Product")</f>
        <v>0</v>
      </c>
      <c r="N260" s="8">
        <f>_xlfn.XLOOKUP(E260,[1]!pnp[Product Code],[1]!pnp[OEM Customer (FT1)],"Legacy Product")</f>
        <v>0</v>
      </c>
      <c r="O260" s="6" t="str">
        <f t="shared" si="6"/>
        <v/>
      </c>
    </row>
    <row r="261" spans="1:15" s="15" customFormat="1" ht="29" x14ac:dyDescent="0.35">
      <c r="A261" s="29">
        <v>257</v>
      </c>
      <c r="B261" s="28" t="s">
        <v>618</v>
      </c>
      <c r="C261" s="28" t="s">
        <v>617</v>
      </c>
      <c r="D261" s="28" t="s">
        <v>1</v>
      </c>
      <c r="E261" s="28" t="s">
        <v>616</v>
      </c>
      <c r="F261" s="28" t="s">
        <v>616</v>
      </c>
      <c r="G261" s="27">
        <v>1</v>
      </c>
      <c r="H261" s="26">
        <v>2912</v>
      </c>
      <c r="I261" s="24"/>
      <c r="J261" s="25"/>
      <c r="K261" s="24"/>
      <c r="L261" s="23">
        <v>257</v>
      </c>
      <c r="M261" s="8" t="str">
        <f>_xlfn.XLOOKUP(E261,[1]!pnp[Product Code],[1]!pnp[MSRP],"Legacy Product")</f>
        <v>Legacy Product</v>
      </c>
      <c r="N261" s="8" t="str">
        <f>_xlfn.XLOOKUP(E261,[1]!pnp[Product Code],[1]!pnp[OEM Customer (FT1)],"Legacy Product")</f>
        <v>Legacy Product</v>
      </c>
      <c r="O261" s="6" t="str">
        <f t="shared" ref="O261:O324" si="7">IFERROR((M261-N261)/M261,"")</f>
        <v/>
      </c>
    </row>
    <row r="262" spans="1:15" s="15" customFormat="1" ht="29" x14ac:dyDescent="0.35">
      <c r="A262" s="29">
        <v>258</v>
      </c>
      <c r="B262" s="28" t="s">
        <v>615</v>
      </c>
      <c r="C262" s="28" t="s">
        <v>614</v>
      </c>
      <c r="D262" s="28" t="s">
        <v>1</v>
      </c>
      <c r="E262" s="28" t="s">
        <v>613</v>
      </c>
      <c r="F262" s="28" t="s">
        <v>613</v>
      </c>
      <c r="G262" s="27">
        <v>1</v>
      </c>
      <c r="H262" s="26">
        <v>5780</v>
      </c>
      <c r="I262" s="24"/>
      <c r="J262" s="25"/>
      <c r="K262" s="24"/>
      <c r="L262" s="23">
        <v>258</v>
      </c>
      <c r="M262" s="8" t="str">
        <f>_xlfn.XLOOKUP(E262,[1]!pnp[Product Code],[1]!pnp[MSRP],"Legacy Product")</f>
        <v>Legacy Product</v>
      </c>
      <c r="N262" s="8" t="str">
        <f>_xlfn.XLOOKUP(E262,[1]!pnp[Product Code],[1]!pnp[OEM Customer (FT1)],"Legacy Product")</f>
        <v>Legacy Product</v>
      </c>
      <c r="O262" s="6" t="str">
        <f t="shared" si="7"/>
        <v/>
      </c>
    </row>
    <row r="263" spans="1:15" s="15" customFormat="1" ht="29" x14ac:dyDescent="0.35">
      <c r="A263" s="29">
        <v>259</v>
      </c>
      <c r="B263" s="28" t="s">
        <v>612</v>
      </c>
      <c r="C263" s="28" t="s">
        <v>611</v>
      </c>
      <c r="D263" s="28" t="s">
        <v>1</v>
      </c>
      <c r="E263" s="28" t="s">
        <v>610</v>
      </c>
      <c r="F263" s="28" t="s">
        <v>610</v>
      </c>
      <c r="G263" s="27">
        <v>1</v>
      </c>
      <c r="H263" s="26">
        <v>8648</v>
      </c>
      <c r="I263" s="24"/>
      <c r="J263" s="25"/>
      <c r="K263" s="24"/>
      <c r="L263" s="23">
        <v>259</v>
      </c>
      <c r="M263" s="8" t="str">
        <f>_xlfn.XLOOKUP(E263,[1]!pnp[Product Code],[1]!pnp[MSRP],"Legacy Product")</f>
        <v>Legacy Product</v>
      </c>
      <c r="N263" s="8" t="str">
        <f>_xlfn.XLOOKUP(E263,[1]!pnp[Product Code],[1]!pnp[OEM Customer (FT1)],"Legacy Product")</f>
        <v>Legacy Product</v>
      </c>
      <c r="O263" s="6" t="str">
        <f t="shared" si="7"/>
        <v/>
      </c>
    </row>
    <row r="264" spans="1:15" s="15" customFormat="1" ht="29" x14ac:dyDescent="0.35">
      <c r="A264" s="29">
        <v>260</v>
      </c>
      <c r="B264" s="28" t="s">
        <v>609</v>
      </c>
      <c r="C264" s="28" t="s">
        <v>608</v>
      </c>
      <c r="D264" s="28" t="s">
        <v>1</v>
      </c>
      <c r="E264" s="28" t="s">
        <v>607</v>
      </c>
      <c r="F264" s="28" t="s">
        <v>607</v>
      </c>
      <c r="G264" s="27">
        <v>1</v>
      </c>
      <c r="H264" s="26">
        <v>11502</v>
      </c>
      <c r="I264" s="24"/>
      <c r="J264" s="25"/>
      <c r="K264" s="24"/>
      <c r="L264" s="23">
        <v>260</v>
      </c>
      <c r="M264" s="8" t="str">
        <f>_xlfn.XLOOKUP(E264,[1]!pnp[Product Code],[1]!pnp[MSRP],"Legacy Product")</f>
        <v>Legacy Product</v>
      </c>
      <c r="N264" s="8" t="str">
        <f>_xlfn.XLOOKUP(E264,[1]!pnp[Product Code],[1]!pnp[OEM Customer (FT1)],"Legacy Product")</f>
        <v>Legacy Product</v>
      </c>
      <c r="O264" s="6" t="str">
        <f t="shared" si="7"/>
        <v/>
      </c>
    </row>
    <row r="265" spans="1:15" s="15" customFormat="1" ht="29" x14ac:dyDescent="0.35">
      <c r="A265" s="29">
        <v>261</v>
      </c>
      <c r="B265" s="28" t="s">
        <v>606</v>
      </c>
      <c r="C265" s="28" t="s">
        <v>605</v>
      </c>
      <c r="D265" s="28" t="s">
        <v>1</v>
      </c>
      <c r="E265" s="28" t="s">
        <v>604</v>
      </c>
      <c r="F265" s="28" t="s">
        <v>604</v>
      </c>
      <c r="G265" s="27">
        <v>1</v>
      </c>
      <c r="H265" s="26">
        <v>14341</v>
      </c>
      <c r="I265" s="24"/>
      <c r="J265" s="25"/>
      <c r="K265" s="24"/>
      <c r="L265" s="23">
        <v>261</v>
      </c>
      <c r="M265" s="8" t="str">
        <f>_xlfn.XLOOKUP(E265,[1]!pnp[Product Code],[1]!pnp[MSRP],"Legacy Product")</f>
        <v>Legacy Product</v>
      </c>
      <c r="N265" s="8" t="str">
        <f>_xlfn.XLOOKUP(E265,[1]!pnp[Product Code],[1]!pnp[OEM Customer (FT1)],"Legacy Product")</f>
        <v>Legacy Product</v>
      </c>
      <c r="O265" s="6" t="str">
        <f t="shared" si="7"/>
        <v/>
      </c>
    </row>
    <row r="266" spans="1:15" s="15" customFormat="1" ht="29" x14ac:dyDescent="0.35">
      <c r="A266" s="29">
        <v>262</v>
      </c>
      <c r="B266" s="28" t="s">
        <v>603</v>
      </c>
      <c r="C266" s="28" t="s">
        <v>602</v>
      </c>
      <c r="D266" s="28" t="s">
        <v>1</v>
      </c>
      <c r="E266" s="28" t="s">
        <v>601</v>
      </c>
      <c r="F266" s="28" t="s">
        <v>601</v>
      </c>
      <c r="G266" s="27">
        <v>1</v>
      </c>
      <c r="H266" s="26">
        <v>5151</v>
      </c>
      <c r="I266" s="24"/>
      <c r="J266" s="25"/>
      <c r="K266" s="24"/>
      <c r="L266" s="23">
        <v>262</v>
      </c>
      <c r="M266" s="8" t="str">
        <f>_xlfn.XLOOKUP(E266,[1]!pnp[Product Code],[1]!pnp[MSRP],"Legacy Product")</f>
        <v>Legacy Product</v>
      </c>
      <c r="N266" s="8" t="str">
        <f>_xlfn.XLOOKUP(E266,[1]!pnp[Product Code],[1]!pnp[OEM Customer (FT1)],"Legacy Product")</f>
        <v>Legacy Product</v>
      </c>
      <c r="O266" s="6" t="str">
        <f t="shared" si="7"/>
        <v/>
      </c>
    </row>
    <row r="267" spans="1:15" s="15" customFormat="1" ht="29" x14ac:dyDescent="0.35">
      <c r="A267" s="29">
        <v>263</v>
      </c>
      <c r="B267" s="28" t="s">
        <v>600</v>
      </c>
      <c r="C267" s="28" t="s">
        <v>599</v>
      </c>
      <c r="D267" s="28" t="s">
        <v>1</v>
      </c>
      <c r="E267" s="28" t="s">
        <v>598</v>
      </c>
      <c r="F267" s="28" t="s">
        <v>598</v>
      </c>
      <c r="G267" s="27">
        <v>1</v>
      </c>
      <c r="H267" s="26">
        <v>10225</v>
      </c>
      <c r="I267" s="24"/>
      <c r="J267" s="25"/>
      <c r="K267" s="24"/>
      <c r="L267" s="23">
        <v>263</v>
      </c>
      <c r="M267" s="8" t="str">
        <f>_xlfn.XLOOKUP(E267,[1]!pnp[Product Code],[1]!pnp[MSRP],"Legacy Product")</f>
        <v>Legacy Product</v>
      </c>
      <c r="N267" s="8" t="str">
        <f>_xlfn.XLOOKUP(E267,[1]!pnp[Product Code],[1]!pnp[OEM Customer (FT1)],"Legacy Product")</f>
        <v>Legacy Product</v>
      </c>
      <c r="O267" s="6" t="str">
        <f t="shared" si="7"/>
        <v/>
      </c>
    </row>
    <row r="268" spans="1:15" s="15" customFormat="1" ht="29" x14ac:dyDescent="0.35">
      <c r="A268" s="29">
        <v>264</v>
      </c>
      <c r="B268" s="28" t="s">
        <v>597</v>
      </c>
      <c r="C268" s="28" t="s">
        <v>596</v>
      </c>
      <c r="D268" s="28" t="s">
        <v>1</v>
      </c>
      <c r="E268" s="28" t="s">
        <v>595</v>
      </c>
      <c r="F268" s="28" t="s">
        <v>595</v>
      </c>
      <c r="G268" s="27">
        <v>1</v>
      </c>
      <c r="H268" s="26">
        <v>15298</v>
      </c>
      <c r="I268" s="24"/>
      <c r="J268" s="25"/>
      <c r="K268" s="24"/>
      <c r="L268" s="23">
        <v>264</v>
      </c>
      <c r="M268" s="8" t="str">
        <f>_xlfn.XLOOKUP(E268,[1]!pnp[Product Code],[1]!pnp[MSRP],"Legacy Product")</f>
        <v>Legacy Product</v>
      </c>
      <c r="N268" s="8" t="str">
        <f>_xlfn.XLOOKUP(E268,[1]!pnp[Product Code],[1]!pnp[OEM Customer (FT1)],"Legacy Product")</f>
        <v>Legacy Product</v>
      </c>
      <c r="O268" s="6" t="str">
        <f t="shared" si="7"/>
        <v/>
      </c>
    </row>
    <row r="269" spans="1:15" s="15" customFormat="1" ht="29" x14ac:dyDescent="0.35">
      <c r="A269" s="29">
        <v>265</v>
      </c>
      <c r="B269" s="28" t="s">
        <v>594</v>
      </c>
      <c r="C269" s="28" t="s">
        <v>593</v>
      </c>
      <c r="D269" s="28" t="s">
        <v>1</v>
      </c>
      <c r="E269" s="28" t="s">
        <v>592</v>
      </c>
      <c r="F269" s="28" t="s">
        <v>592</v>
      </c>
      <c r="G269" s="27">
        <v>1</v>
      </c>
      <c r="H269" s="26">
        <v>20346</v>
      </c>
      <c r="I269" s="24"/>
      <c r="J269" s="25"/>
      <c r="K269" s="24"/>
      <c r="L269" s="23">
        <v>265</v>
      </c>
      <c r="M269" s="8" t="str">
        <f>_xlfn.XLOOKUP(E269,[1]!pnp[Product Code],[1]!pnp[MSRP],"Legacy Product")</f>
        <v>Legacy Product</v>
      </c>
      <c r="N269" s="8" t="str">
        <f>_xlfn.XLOOKUP(E269,[1]!pnp[Product Code],[1]!pnp[OEM Customer (FT1)],"Legacy Product")</f>
        <v>Legacy Product</v>
      </c>
      <c r="O269" s="6" t="str">
        <f t="shared" si="7"/>
        <v/>
      </c>
    </row>
    <row r="270" spans="1:15" s="15" customFormat="1" ht="29" x14ac:dyDescent="0.35">
      <c r="A270" s="29">
        <v>266</v>
      </c>
      <c r="B270" s="28" t="s">
        <v>591</v>
      </c>
      <c r="C270" s="28" t="s">
        <v>590</v>
      </c>
      <c r="D270" s="28" t="s">
        <v>1</v>
      </c>
      <c r="E270" s="28" t="s">
        <v>589</v>
      </c>
      <c r="F270" s="28" t="s">
        <v>589</v>
      </c>
      <c r="G270" s="27">
        <v>1</v>
      </c>
      <c r="H270" s="26">
        <v>25369</v>
      </c>
      <c r="I270" s="24"/>
      <c r="J270" s="25"/>
      <c r="K270" s="24"/>
      <c r="L270" s="23">
        <v>266</v>
      </c>
      <c r="M270" s="8" t="str">
        <f>_xlfn.XLOOKUP(E270,[1]!pnp[Product Code],[1]!pnp[MSRP],"Legacy Product")</f>
        <v>Legacy Product</v>
      </c>
      <c r="N270" s="8" t="str">
        <f>_xlfn.XLOOKUP(E270,[1]!pnp[Product Code],[1]!pnp[OEM Customer (FT1)],"Legacy Product")</f>
        <v>Legacy Product</v>
      </c>
      <c r="O270" s="6" t="str">
        <f t="shared" si="7"/>
        <v/>
      </c>
    </row>
    <row r="271" spans="1:15" s="15" customFormat="1" ht="29" x14ac:dyDescent="0.35">
      <c r="A271" s="29">
        <v>267</v>
      </c>
      <c r="B271" s="28" t="s">
        <v>588</v>
      </c>
      <c r="C271" s="28" t="s">
        <v>587</v>
      </c>
      <c r="D271" s="28" t="s">
        <v>1</v>
      </c>
      <c r="E271" s="28" t="s">
        <v>586</v>
      </c>
      <c r="F271" s="28" t="s">
        <v>586</v>
      </c>
      <c r="G271" s="27">
        <v>1</v>
      </c>
      <c r="H271" s="26">
        <v>5931</v>
      </c>
      <c r="I271" s="24"/>
      <c r="J271" s="25"/>
      <c r="K271" s="24"/>
      <c r="L271" s="23">
        <v>267</v>
      </c>
      <c r="M271" s="8" t="str">
        <f>_xlfn.XLOOKUP(E271,[1]!pnp[Product Code],[1]!pnp[MSRP],"Legacy Product")</f>
        <v>Legacy Product</v>
      </c>
      <c r="N271" s="8" t="str">
        <f>_xlfn.XLOOKUP(E271,[1]!pnp[Product Code],[1]!pnp[OEM Customer (FT1)],"Legacy Product")</f>
        <v>Legacy Product</v>
      </c>
      <c r="O271" s="6" t="str">
        <f t="shared" si="7"/>
        <v/>
      </c>
    </row>
    <row r="272" spans="1:15" s="15" customFormat="1" ht="29" x14ac:dyDescent="0.35">
      <c r="A272" s="29">
        <v>268</v>
      </c>
      <c r="B272" s="28" t="s">
        <v>585</v>
      </c>
      <c r="C272" s="28" t="s">
        <v>584</v>
      </c>
      <c r="D272" s="28" t="s">
        <v>1</v>
      </c>
      <c r="E272" s="28" t="s">
        <v>583</v>
      </c>
      <c r="F272" s="28" t="s">
        <v>583</v>
      </c>
      <c r="G272" s="27">
        <v>1</v>
      </c>
      <c r="H272" s="26">
        <v>11773</v>
      </c>
      <c r="I272" s="24"/>
      <c r="J272" s="25"/>
      <c r="K272" s="24"/>
      <c r="L272" s="23">
        <v>268</v>
      </c>
      <c r="M272" s="8" t="str">
        <f>_xlfn.XLOOKUP(E272,[1]!pnp[Product Code],[1]!pnp[MSRP],"Legacy Product")</f>
        <v>Legacy Product</v>
      </c>
      <c r="N272" s="8" t="str">
        <f>_xlfn.XLOOKUP(E272,[1]!pnp[Product Code],[1]!pnp[OEM Customer (FT1)],"Legacy Product")</f>
        <v>Legacy Product</v>
      </c>
      <c r="O272" s="6" t="str">
        <f t="shared" si="7"/>
        <v/>
      </c>
    </row>
    <row r="273" spans="1:15" s="15" customFormat="1" ht="29" x14ac:dyDescent="0.35">
      <c r="A273" s="29">
        <v>269</v>
      </c>
      <c r="B273" s="28" t="s">
        <v>582</v>
      </c>
      <c r="C273" s="28" t="s">
        <v>581</v>
      </c>
      <c r="D273" s="28" t="s">
        <v>1</v>
      </c>
      <c r="E273" s="28" t="s">
        <v>580</v>
      </c>
      <c r="F273" s="28" t="s">
        <v>580</v>
      </c>
      <c r="G273" s="27">
        <v>1</v>
      </c>
      <c r="H273" s="26">
        <v>17615</v>
      </c>
      <c r="I273" s="24"/>
      <c r="J273" s="25"/>
      <c r="K273" s="24"/>
      <c r="L273" s="23">
        <v>269</v>
      </c>
      <c r="M273" s="8" t="str">
        <f>_xlfn.XLOOKUP(E273,[1]!pnp[Product Code],[1]!pnp[MSRP],"Legacy Product")</f>
        <v>Legacy Product</v>
      </c>
      <c r="N273" s="8" t="str">
        <f>_xlfn.XLOOKUP(E273,[1]!pnp[Product Code],[1]!pnp[OEM Customer (FT1)],"Legacy Product")</f>
        <v>Legacy Product</v>
      </c>
      <c r="O273" s="6" t="str">
        <f t="shared" si="7"/>
        <v/>
      </c>
    </row>
    <row r="274" spans="1:15" s="15" customFormat="1" ht="29" x14ac:dyDescent="0.35">
      <c r="A274" s="29">
        <v>270</v>
      </c>
      <c r="B274" s="28" t="s">
        <v>579</v>
      </c>
      <c r="C274" s="28" t="s">
        <v>578</v>
      </c>
      <c r="D274" s="28" t="s">
        <v>1</v>
      </c>
      <c r="E274" s="28" t="s">
        <v>577</v>
      </c>
      <c r="F274" s="28" t="s">
        <v>577</v>
      </c>
      <c r="G274" s="27">
        <v>1</v>
      </c>
      <c r="H274" s="26">
        <v>23427</v>
      </c>
      <c r="I274" s="24"/>
      <c r="J274" s="25"/>
      <c r="K274" s="24"/>
      <c r="L274" s="23">
        <v>270</v>
      </c>
      <c r="M274" s="8" t="str">
        <f>_xlfn.XLOOKUP(E274,[1]!pnp[Product Code],[1]!pnp[MSRP],"Legacy Product")</f>
        <v>Legacy Product</v>
      </c>
      <c r="N274" s="8" t="str">
        <f>_xlfn.XLOOKUP(E274,[1]!pnp[Product Code],[1]!pnp[OEM Customer (FT1)],"Legacy Product")</f>
        <v>Legacy Product</v>
      </c>
      <c r="O274" s="6" t="str">
        <f t="shared" si="7"/>
        <v/>
      </c>
    </row>
    <row r="275" spans="1:15" s="15" customFormat="1" ht="29" x14ac:dyDescent="0.35">
      <c r="A275" s="29">
        <v>271</v>
      </c>
      <c r="B275" s="28" t="s">
        <v>576</v>
      </c>
      <c r="C275" s="28" t="s">
        <v>575</v>
      </c>
      <c r="D275" s="28" t="s">
        <v>1</v>
      </c>
      <c r="E275" s="28" t="s">
        <v>574</v>
      </c>
      <c r="F275" s="28" t="s">
        <v>574</v>
      </c>
      <c r="G275" s="27">
        <v>1</v>
      </c>
      <c r="H275" s="26">
        <v>29210</v>
      </c>
      <c r="I275" s="24"/>
      <c r="J275" s="25"/>
      <c r="K275" s="24"/>
      <c r="L275" s="23">
        <v>271</v>
      </c>
      <c r="M275" s="8" t="str">
        <f>_xlfn.XLOOKUP(E275,[1]!pnp[Product Code],[1]!pnp[MSRP],"Legacy Product")</f>
        <v>Legacy Product</v>
      </c>
      <c r="N275" s="8" t="str">
        <f>_xlfn.XLOOKUP(E275,[1]!pnp[Product Code],[1]!pnp[OEM Customer (FT1)],"Legacy Product")</f>
        <v>Legacy Product</v>
      </c>
      <c r="O275" s="6" t="str">
        <f t="shared" si="7"/>
        <v/>
      </c>
    </row>
    <row r="276" spans="1:15" s="15" customFormat="1" ht="29" x14ac:dyDescent="0.35">
      <c r="A276" s="29">
        <v>272</v>
      </c>
      <c r="B276" s="28" t="s">
        <v>573</v>
      </c>
      <c r="C276" s="28" t="s">
        <v>572</v>
      </c>
      <c r="D276" s="28" t="s">
        <v>1</v>
      </c>
      <c r="E276" s="28" t="s">
        <v>571</v>
      </c>
      <c r="F276" s="28" t="s">
        <v>571</v>
      </c>
      <c r="G276" s="27">
        <v>1</v>
      </c>
      <c r="H276" s="26">
        <v>7414</v>
      </c>
      <c r="I276" s="24"/>
      <c r="J276" s="25"/>
      <c r="K276" s="24"/>
      <c r="L276" s="23">
        <v>272</v>
      </c>
      <c r="M276" s="8" t="str">
        <f>_xlfn.XLOOKUP(E276,[1]!pnp[Product Code],[1]!pnp[MSRP],"Legacy Product")</f>
        <v>Legacy Product</v>
      </c>
      <c r="N276" s="8" t="str">
        <f>_xlfn.XLOOKUP(E276,[1]!pnp[Product Code],[1]!pnp[OEM Customer (FT1)],"Legacy Product")</f>
        <v>Legacy Product</v>
      </c>
      <c r="O276" s="6" t="str">
        <f t="shared" si="7"/>
        <v/>
      </c>
    </row>
    <row r="277" spans="1:15" s="15" customFormat="1" ht="29" x14ac:dyDescent="0.35">
      <c r="A277" s="29">
        <v>273</v>
      </c>
      <c r="B277" s="28" t="s">
        <v>570</v>
      </c>
      <c r="C277" s="28" t="s">
        <v>569</v>
      </c>
      <c r="D277" s="28" t="s">
        <v>1</v>
      </c>
      <c r="E277" s="28" t="s">
        <v>568</v>
      </c>
      <c r="F277" s="28" t="s">
        <v>568</v>
      </c>
      <c r="G277" s="27">
        <v>1</v>
      </c>
      <c r="H277" s="26">
        <v>14739</v>
      </c>
      <c r="I277" s="24"/>
      <c r="J277" s="25"/>
      <c r="K277" s="24"/>
      <c r="L277" s="23">
        <v>273</v>
      </c>
      <c r="M277" s="8" t="str">
        <f>_xlfn.XLOOKUP(E277,[1]!pnp[Product Code],[1]!pnp[MSRP],"Legacy Product")</f>
        <v>Legacy Product</v>
      </c>
      <c r="N277" s="8" t="str">
        <f>_xlfn.XLOOKUP(E277,[1]!pnp[Product Code],[1]!pnp[OEM Customer (FT1)],"Legacy Product")</f>
        <v>Legacy Product</v>
      </c>
      <c r="O277" s="6" t="str">
        <f t="shared" si="7"/>
        <v/>
      </c>
    </row>
    <row r="278" spans="1:15" s="15" customFormat="1" ht="29" x14ac:dyDescent="0.35">
      <c r="A278" s="29">
        <v>274</v>
      </c>
      <c r="B278" s="28" t="s">
        <v>567</v>
      </c>
      <c r="C278" s="28" t="s">
        <v>566</v>
      </c>
      <c r="D278" s="28" t="s">
        <v>1</v>
      </c>
      <c r="E278" s="28" t="s">
        <v>565</v>
      </c>
      <c r="F278" s="28" t="s">
        <v>565</v>
      </c>
      <c r="G278" s="27">
        <v>1</v>
      </c>
      <c r="H278" s="26">
        <v>22063</v>
      </c>
      <c r="I278" s="24"/>
      <c r="J278" s="25"/>
      <c r="K278" s="24"/>
      <c r="L278" s="23">
        <v>274</v>
      </c>
      <c r="M278" s="8" t="str">
        <f>_xlfn.XLOOKUP(E278,[1]!pnp[Product Code],[1]!pnp[MSRP],"Legacy Product")</f>
        <v>Legacy Product</v>
      </c>
      <c r="N278" s="8" t="str">
        <f>_xlfn.XLOOKUP(E278,[1]!pnp[Product Code],[1]!pnp[OEM Customer (FT1)],"Legacy Product")</f>
        <v>Legacy Product</v>
      </c>
      <c r="O278" s="6" t="str">
        <f t="shared" si="7"/>
        <v/>
      </c>
    </row>
    <row r="279" spans="1:15" s="15" customFormat="1" ht="29" x14ac:dyDescent="0.35">
      <c r="A279" s="29">
        <v>275</v>
      </c>
      <c r="B279" s="28" t="s">
        <v>564</v>
      </c>
      <c r="C279" s="28" t="s">
        <v>563</v>
      </c>
      <c r="D279" s="28" t="s">
        <v>1</v>
      </c>
      <c r="E279" s="28" t="s">
        <v>562</v>
      </c>
      <c r="F279" s="28" t="s">
        <v>562</v>
      </c>
      <c r="G279" s="27">
        <v>1</v>
      </c>
      <c r="H279" s="26">
        <v>29358</v>
      </c>
      <c r="I279" s="24"/>
      <c r="J279" s="25"/>
      <c r="K279" s="24"/>
      <c r="L279" s="23">
        <v>275</v>
      </c>
      <c r="M279" s="8" t="str">
        <f>_xlfn.XLOOKUP(E279,[1]!pnp[Product Code],[1]!pnp[MSRP],"Legacy Product")</f>
        <v>Legacy Product</v>
      </c>
      <c r="N279" s="8" t="str">
        <f>_xlfn.XLOOKUP(E279,[1]!pnp[Product Code],[1]!pnp[OEM Customer (FT1)],"Legacy Product")</f>
        <v>Legacy Product</v>
      </c>
      <c r="O279" s="6" t="str">
        <f t="shared" si="7"/>
        <v/>
      </c>
    </row>
    <row r="280" spans="1:15" s="15" customFormat="1" ht="29" x14ac:dyDescent="0.35">
      <c r="A280" s="29">
        <v>276</v>
      </c>
      <c r="B280" s="28" t="s">
        <v>561</v>
      </c>
      <c r="C280" s="28" t="s">
        <v>560</v>
      </c>
      <c r="D280" s="28" t="s">
        <v>1</v>
      </c>
      <c r="E280" s="28" t="s">
        <v>559</v>
      </c>
      <c r="F280" s="28" t="s">
        <v>559</v>
      </c>
      <c r="G280" s="27">
        <v>1</v>
      </c>
      <c r="H280" s="26">
        <v>36624</v>
      </c>
      <c r="I280" s="24"/>
      <c r="J280" s="25"/>
      <c r="K280" s="24"/>
      <c r="L280" s="23">
        <v>276</v>
      </c>
      <c r="M280" s="8" t="str">
        <f>_xlfn.XLOOKUP(E280,[1]!pnp[Product Code],[1]!pnp[MSRP],"Legacy Product")</f>
        <v>Legacy Product</v>
      </c>
      <c r="N280" s="8" t="str">
        <f>_xlfn.XLOOKUP(E280,[1]!pnp[Product Code],[1]!pnp[OEM Customer (FT1)],"Legacy Product")</f>
        <v>Legacy Product</v>
      </c>
      <c r="O280" s="6" t="str">
        <f t="shared" si="7"/>
        <v/>
      </c>
    </row>
    <row r="281" spans="1:15" s="15" customFormat="1" ht="29" x14ac:dyDescent="0.35">
      <c r="A281" s="29">
        <v>277</v>
      </c>
      <c r="B281" s="28" t="s">
        <v>558</v>
      </c>
      <c r="C281" s="28" t="s">
        <v>557</v>
      </c>
      <c r="D281" s="28" t="s">
        <v>1</v>
      </c>
      <c r="E281" s="28" t="s">
        <v>556</v>
      </c>
      <c r="F281" s="28" t="s">
        <v>556</v>
      </c>
      <c r="G281" s="27">
        <v>1</v>
      </c>
      <c r="H281" s="26">
        <v>8897</v>
      </c>
      <c r="I281" s="24"/>
      <c r="J281" s="25"/>
      <c r="K281" s="24"/>
      <c r="L281" s="23">
        <v>277</v>
      </c>
      <c r="M281" s="8" t="str">
        <f>_xlfn.XLOOKUP(E281,[1]!pnp[Product Code],[1]!pnp[MSRP],"Legacy Product")</f>
        <v>Legacy Product</v>
      </c>
      <c r="N281" s="8" t="str">
        <f>_xlfn.XLOOKUP(E281,[1]!pnp[Product Code],[1]!pnp[OEM Customer (FT1)],"Legacy Product")</f>
        <v>Legacy Product</v>
      </c>
      <c r="O281" s="6" t="str">
        <f t="shared" si="7"/>
        <v/>
      </c>
    </row>
    <row r="282" spans="1:15" s="15" customFormat="1" ht="29" x14ac:dyDescent="0.35">
      <c r="A282" s="29">
        <v>278</v>
      </c>
      <c r="B282" s="28" t="s">
        <v>555</v>
      </c>
      <c r="C282" s="28" t="s">
        <v>554</v>
      </c>
      <c r="D282" s="28" t="s">
        <v>1</v>
      </c>
      <c r="E282" s="28" t="s">
        <v>553</v>
      </c>
      <c r="F282" s="28" t="s">
        <v>553</v>
      </c>
      <c r="G282" s="27">
        <v>1</v>
      </c>
      <c r="H282" s="26">
        <v>17704</v>
      </c>
      <c r="I282" s="24"/>
      <c r="J282" s="25"/>
      <c r="K282" s="24"/>
      <c r="L282" s="23">
        <v>278</v>
      </c>
      <c r="M282" s="8" t="str">
        <f>_xlfn.XLOOKUP(E282,[1]!pnp[Product Code],[1]!pnp[MSRP],"Legacy Product")</f>
        <v>Legacy Product</v>
      </c>
      <c r="N282" s="8" t="str">
        <f>_xlfn.XLOOKUP(E282,[1]!pnp[Product Code],[1]!pnp[OEM Customer (FT1)],"Legacy Product")</f>
        <v>Legacy Product</v>
      </c>
      <c r="O282" s="6" t="str">
        <f t="shared" si="7"/>
        <v/>
      </c>
    </row>
    <row r="283" spans="1:15" s="15" customFormat="1" ht="29" x14ac:dyDescent="0.35">
      <c r="A283" s="29">
        <v>279</v>
      </c>
      <c r="B283" s="28" t="s">
        <v>552</v>
      </c>
      <c r="C283" s="28" t="s">
        <v>551</v>
      </c>
      <c r="D283" s="28" t="s">
        <v>1</v>
      </c>
      <c r="E283" s="28" t="s">
        <v>550</v>
      </c>
      <c r="F283" s="28" t="s">
        <v>550</v>
      </c>
      <c r="G283" s="27">
        <v>1</v>
      </c>
      <c r="H283" s="26">
        <v>26512</v>
      </c>
      <c r="I283" s="24"/>
      <c r="J283" s="25"/>
      <c r="K283" s="24"/>
      <c r="L283" s="23">
        <v>279</v>
      </c>
      <c r="M283" s="8" t="str">
        <f>_xlfn.XLOOKUP(E283,[1]!pnp[Product Code],[1]!pnp[MSRP],"Legacy Product")</f>
        <v>Legacy Product</v>
      </c>
      <c r="N283" s="8" t="str">
        <f>_xlfn.XLOOKUP(E283,[1]!pnp[Product Code],[1]!pnp[OEM Customer (FT1)],"Legacy Product")</f>
        <v>Legacy Product</v>
      </c>
      <c r="O283" s="6" t="str">
        <f t="shared" si="7"/>
        <v/>
      </c>
    </row>
    <row r="284" spans="1:15" s="15" customFormat="1" ht="29" x14ac:dyDescent="0.35">
      <c r="A284" s="29">
        <v>280</v>
      </c>
      <c r="B284" s="28" t="s">
        <v>549</v>
      </c>
      <c r="C284" s="28" t="s">
        <v>548</v>
      </c>
      <c r="D284" s="28" t="s">
        <v>1</v>
      </c>
      <c r="E284" s="28" t="s">
        <v>547</v>
      </c>
      <c r="F284" s="28" t="s">
        <v>547</v>
      </c>
      <c r="G284" s="27">
        <v>1</v>
      </c>
      <c r="H284" s="26">
        <v>35289</v>
      </c>
      <c r="I284" s="24"/>
      <c r="J284" s="25"/>
      <c r="K284" s="24"/>
      <c r="L284" s="23">
        <v>280</v>
      </c>
      <c r="M284" s="8" t="str">
        <f>_xlfn.XLOOKUP(E284,[1]!pnp[Product Code],[1]!pnp[MSRP],"Legacy Product")</f>
        <v>Legacy Product</v>
      </c>
      <c r="N284" s="8" t="str">
        <f>_xlfn.XLOOKUP(E284,[1]!pnp[Product Code],[1]!pnp[OEM Customer (FT1)],"Legacy Product")</f>
        <v>Legacy Product</v>
      </c>
      <c r="O284" s="6" t="str">
        <f t="shared" si="7"/>
        <v/>
      </c>
    </row>
    <row r="285" spans="1:15" s="15" customFormat="1" ht="29" x14ac:dyDescent="0.35">
      <c r="A285" s="29">
        <v>281</v>
      </c>
      <c r="B285" s="28" t="s">
        <v>546</v>
      </c>
      <c r="C285" s="28" t="s">
        <v>545</v>
      </c>
      <c r="D285" s="28" t="s">
        <v>1</v>
      </c>
      <c r="E285" s="28" t="s">
        <v>544</v>
      </c>
      <c r="F285" s="28" t="s">
        <v>544</v>
      </c>
      <c r="G285" s="27">
        <v>1</v>
      </c>
      <c r="H285" s="26">
        <v>44038</v>
      </c>
      <c r="I285" s="24"/>
      <c r="J285" s="25"/>
      <c r="K285" s="24"/>
      <c r="L285" s="23">
        <v>281</v>
      </c>
      <c r="M285" s="8" t="str">
        <f>_xlfn.XLOOKUP(E285,[1]!pnp[Product Code],[1]!pnp[MSRP],"Legacy Product")</f>
        <v>Legacy Product</v>
      </c>
      <c r="N285" s="8" t="str">
        <f>_xlfn.XLOOKUP(E285,[1]!pnp[Product Code],[1]!pnp[OEM Customer (FT1)],"Legacy Product")</f>
        <v>Legacy Product</v>
      </c>
      <c r="O285" s="6" t="str">
        <f t="shared" si="7"/>
        <v/>
      </c>
    </row>
    <row r="286" spans="1:15" s="15" customFormat="1" ht="29" x14ac:dyDescent="0.35">
      <c r="A286" s="29">
        <v>282</v>
      </c>
      <c r="B286" s="28" t="s">
        <v>543</v>
      </c>
      <c r="C286" s="28" t="s">
        <v>542</v>
      </c>
      <c r="D286" s="28" t="s">
        <v>1</v>
      </c>
      <c r="E286" s="28" t="s">
        <v>541</v>
      </c>
      <c r="F286" s="28" t="s">
        <v>541</v>
      </c>
      <c r="G286" s="27">
        <v>1</v>
      </c>
      <c r="H286" s="26">
        <v>14965</v>
      </c>
      <c r="I286" s="24"/>
      <c r="J286" s="25"/>
      <c r="K286" s="24"/>
      <c r="L286" s="23">
        <v>282</v>
      </c>
      <c r="M286" s="8" t="str">
        <f>_xlfn.XLOOKUP(E286,[1]!pnp[Product Code],[1]!pnp[MSRP],"Legacy Product")</f>
        <v>Legacy Product</v>
      </c>
      <c r="N286" s="8" t="str">
        <f>_xlfn.XLOOKUP(E286,[1]!pnp[Product Code],[1]!pnp[OEM Customer (FT1)],"Legacy Product")</f>
        <v>Legacy Product</v>
      </c>
      <c r="O286" s="6" t="str">
        <f t="shared" si="7"/>
        <v/>
      </c>
    </row>
    <row r="287" spans="1:15" s="15" customFormat="1" ht="29" x14ac:dyDescent="0.35">
      <c r="A287" s="29">
        <v>283</v>
      </c>
      <c r="B287" s="28" t="s">
        <v>540</v>
      </c>
      <c r="C287" s="28" t="s">
        <v>539</v>
      </c>
      <c r="D287" s="28" t="s">
        <v>1</v>
      </c>
      <c r="E287" s="28" t="s">
        <v>538</v>
      </c>
      <c r="F287" s="28" t="s">
        <v>538</v>
      </c>
      <c r="G287" s="27">
        <v>1</v>
      </c>
      <c r="H287" s="26">
        <v>29830</v>
      </c>
      <c r="I287" s="24"/>
      <c r="J287" s="25"/>
      <c r="K287" s="24"/>
      <c r="L287" s="23">
        <v>283</v>
      </c>
      <c r="M287" s="8" t="str">
        <f>_xlfn.XLOOKUP(E287,[1]!pnp[Product Code],[1]!pnp[MSRP],"Legacy Product")</f>
        <v>Legacy Product</v>
      </c>
      <c r="N287" s="8" t="str">
        <f>_xlfn.XLOOKUP(E287,[1]!pnp[Product Code],[1]!pnp[OEM Customer (FT1)],"Legacy Product")</f>
        <v>Legacy Product</v>
      </c>
      <c r="O287" s="6" t="str">
        <f t="shared" si="7"/>
        <v/>
      </c>
    </row>
    <row r="288" spans="1:15" s="15" customFormat="1" ht="29" x14ac:dyDescent="0.35">
      <c r="A288" s="29">
        <v>284</v>
      </c>
      <c r="B288" s="28" t="s">
        <v>537</v>
      </c>
      <c r="C288" s="28" t="s">
        <v>536</v>
      </c>
      <c r="D288" s="28" t="s">
        <v>1</v>
      </c>
      <c r="E288" s="28" t="s">
        <v>535</v>
      </c>
      <c r="F288" s="28" t="s">
        <v>535</v>
      </c>
      <c r="G288" s="27">
        <v>1</v>
      </c>
      <c r="H288" s="26">
        <v>44695</v>
      </c>
      <c r="I288" s="24"/>
      <c r="J288" s="25"/>
      <c r="K288" s="24"/>
      <c r="L288" s="23">
        <v>284</v>
      </c>
      <c r="M288" s="8" t="str">
        <f>_xlfn.XLOOKUP(E288,[1]!pnp[Product Code],[1]!pnp[MSRP],"Legacy Product")</f>
        <v>Legacy Product</v>
      </c>
      <c r="N288" s="8" t="str">
        <f>_xlfn.XLOOKUP(E288,[1]!pnp[Product Code],[1]!pnp[OEM Customer (FT1)],"Legacy Product")</f>
        <v>Legacy Product</v>
      </c>
      <c r="O288" s="6" t="str">
        <f t="shared" si="7"/>
        <v/>
      </c>
    </row>
    <row r="289" spans="1:15" s="15" customFormat="1" ht="29" x14ac:dyDescent="0.35">
      <c r="A289" s="29">
        <v>285</v>
      </c>
      <c r="B289" s="28" t="s">
        <v>534</v>
      </c>
      <c r="C289" s="28" t="s">
        <v>533</v>
      </c>
      <c r="D289" s="28" t="s">
        <v>1</v>
      </c>
      <c r="E289" s="28" t="s">
        <v>532</v>
      </c>
      <c r="F289" s="28" t="s">
        <v>532</v>
      </c>
      <c r="G289" s="27">
        <v>1</v>
      </c>
      <c r="H289" s="26">
        <v>59526</v>
      </c>
      <c r="I289" s="24"/>
      <c r="J289" s="25"/>
      <c r="K289" s="24"/>
      <c r="L289" s="23">
        <v>285</v>
      </c>
      <c r="M289" s="8" t="str">
        <f>_xlfn.XLOOKUP(E289,[1]!pnp[Product Code],[1]!pnp[MSRP],"Legacy Product")</f>
        <v>Legacy Product</v>
      </c>
      <c r="N289" s="8" t="str">
        <f>_xlfn.XLOOKUP(E289,[1]!pnp[Product Code],[1]!pnp[OEM Customer (FT1)],"Legacy Product")</f>
        <v>Legacy Product</v>
      </c>
      <c r="O289" s="6" t="str">
        <f t="shared" si="7"/>
        <v/>
      </c>
    </row>
    <row r="290" spans="1:15" s="15" customFormat="1" ht="29" x14ac:dyDescent="0.35">
      <c r="A290" s="29">
        <v>286</v>
      </c>
      <c r="B290" s="28" t="s">
        <v>531</v>
      </c>
      <c r="C290" s="28" t="s">
        <v>530</v>
      </c>
      <c r="D290" s="28" t="s">
        <v>1</v>
      </c>
      <c r="E290" s="28" t="s">
        <v>529</v>
      </c>
      <c r="F290" s="28" t="s">
        <v>529</v>
      </c>
      <c r="G290" s="27">
        <v>1</v>
      </c>
      <c r="H290" s="26">
        <v>74325</v>
      </c>
      <c r="I290" s="24"/>
      <c r="J290" s="25"/>
      <c r="K290" s="24"/>
      <c r="L290" s="23">
        <v>286</v>
      </c>
      <c r="M290" s="8" t="str">
        <f>_xlfn.XLOOKUP(E290,[1]!pnp[Product Code],[1]!pnp[MSRP],"Legacy Product")</f>
        <v>Legacy Product</v>
      </c>
      <c r="N290" s="8" t="str">
        <f>_xlfn.XLOOKUP(E290,[1]!pnp[Product Code],[1]!pnp[OEM Customer (FT1)],"Legacy Product")</f>
        <v>Legacy Product</v>
      </c>
      <c r="O290" s="6" t="str">
        <f t="shared" si="7"/>
        <v/>
      </c>
    </row>
    <row r="291" spans="1:15" s="15" customFormat="1" ht="29" x14ac:dyDescent="0.35">
      <c r="A291" s="29">
        <v>287</v>
      </c>
      <c r="B291" s="28" t="s">
        <v>528</v>
      </c>
      <c r="C291" s="28" t="s">
        <v>527</v>
      </c>
      <c r="D291" s="28" t="s">
        <v>1</v>
      </c>
      <c r="E291" s="28" t="s">
        <v>526</v>
      </c>
      <c r="F291" s="28" t="s">
        <v>526</v>
      </c>
      <c r="G291" s="27">
        <v>1</v>
      </c>
      <c r="H291" s="26">
        <v>6651</v>
      </c>
      <c r="I291" s="24"/>
      <c r="J291" s="25"/>
      <c r="K291" s="24"/>
      <c r="L291" s="23">
        <v>287</v>
      </c>
      <c r="M291" s="8" t="str">
        <f>_xlfn.XLOOKUP(E291,[1]!pnp[Product Code],[1]!pnp[MSRP],"Legacy Product")</f>
        <v>Legacy Product</v>
      </c>
      <c r="N291" s="8" t="str">
        <f>_xlfn.XLOOKUP(E291,[1]!pnp[Product Code],[1]!pnp[OEM Customer (FT1)],"Legacy Product")</f>
        <v>Legacy Product</v>
      </c>
      <c r="O291" s="6" t="str">
        <f t="shared" si="7"/>
        <v/>
      </c>
    </row>
    <row r="292" spans="1:15" s="15" customFormat="1" ht="29" x14ac:dyDescent="0.35">
      <c r="A292" s="29">
        <v>288</v>
      </c>
      <c r="B292" s="28" t="s">
        <v>525</v>
      </c>
      <c r="C292" s="28" t="s">
        <v>524</v>
      </c>
      <c r="D292" s="28" t="s">
        <v>1</v>
      </c>
      <c r="E292" s="28" t="s">
        <v>523</v>
      </c>
      <c r="F292" s="28" t="s">
        <v>523</v>
      </c>
      <c r="G292" s="27">
        <v>1</v>
      </c>
      <c r="H292" s="26">
        <v>13202</v>
      </c>
      <c r="I292" s="24"/>
      <c r="J292" s="25"/>
      <c r="K292" s="24"/>
      <c r="L292" s="23">
        <v>288</v>
      </c>
      <c r="M292" s="8" t="str">
        <f>_xlfn.XLOOKUP(E292,[1]!pnp[Product Code],[1]!pnp[MSRP],"Legacy Product")</f>
        <v>Legacy Product</v>
      </c>
      <c r="N292" s="8" t="str">
        <f>_xlfn.XLOOKUP(E292,[1]!pnp[Product Code],[1]!pnp[OEM Customer (FT1)],"Legacy Product")</f>
        <v>Legacy Product</v>
      </c>
      <c r="O292" s="6" t="str">
        <f t="shared" si="7"/>
        <v/>
      </c>
    </row>
    <row r="293" spans="1:15" s="15" customFormat="1" ht="29" x14ac:dyDescent="0.35">
      <c r="A293" s="29">
        <v>289</v>
      </c>
      <c r="B293" s="28" t="s">
        <v>522</v>
      </c>
      <c r="C293" s="28" t="s">
        <v>521</v>
      </c>
      <c r="D293" s="28" t="s">
        <v>1</v>
      </c>
      <c r="E293" s="28" t="s">
        <v>520</v>
      </c>
      <c r="F293" s="28" t="s">
        <v>520</v>
      </c>
      <c r="G293" s="27">
        <v>1</v>
      </c>
      <c r="H293" s="26">
        <v>19753</v>
      </c>
      <c r="I293" s="24"/>
      <c r="J293" s="25"/>
      <c r="K293" s="24"/>
      <c r="L293" s="23">
        <v>289</v>
      </c>
      <c r="M293" s="8" t="str">
        <f>_xlfn.XLOOKUP(E293,[1]!pnp[Product Code],[1]!pnp[MSRP],"Legacy Product")</f>
        <v>Legacy Product</v>
      </c>
      <c r="N293" s="8" t="str">
        <f>_xlfn.XLOOKUP(E293,[1]!pnp[Product Code],[1]!pnp[OEM Customer (FT1)],"Legacy Product")</f>
        <v>Legacy Product</v>
      </c>
      <c r="O293" s="6" t="str">
        <f t="shared" si="7"/>
        <v/>
      </c>
    </row>
    <row r="294" spans="1:15" s="15" customFormat="1" ht="29" x14ac:dyDescent="0.35">
      <c r="A294" s="29">
        <v>290</v>
      </c>
      <c r="B294" s="28" t="s">
        <v>519</v>
      </c>
      <c r="C294" s="28" t="s">
        <v>518</v>
      </c>
      <c r="D294" s="28" t="s">
        <v>1</v>
      </c>
      <c r="E294" s="28" t="s">
        <v>517</v>
      </c>
      <c r="F294" s="28" t="s">
        <v>517</v>
      </c>
      <c r="G294" s="27">
        <v>1</v>
      </c>
      <c r="H294" s="26">
        <v>26271</v>
      </c>
      <c r="I294" s="24"/>
      <c r="J294" s="25"/>
      <c r="K294" s="24"/>
      <c r="L294" s="23">
        <v>290</v>
      </c>
      <c r="M294" s="8" t="str">
        <f>_xlfn.XLOOKUP(E294,[1]!pnp[Product Code],[1]!pnp[MSRP],"Legacy Product")</f>
        <v>Legacy Product</v>
      </c>
      <c r="N294" s="8" t="str">
        <f>_xlfn.XLOOKUP(E294,[1]!pnp[Product Code],[1]!pnp[OEM Customer (FT1)],"Legacy Product")</f>
        <v>Legacy Product</v>
      </c>
      <c r="O294" s="6" t="str">
        <f t="shared" si="7"/>
        <v/>
      </c>
    </row>
    <row r="295" spans="1:15" s="15" customFormat="1" ht="29" x14ac:dyDescent="0.35">
      <c r="A295" s="29">
        <v>291</v>
      </c>
      <c r="B295" s="28" t="s">
        <v>516</v>
      </c>
      <c r="C295" s="28" t="s">
        <v>515</v>
      </c>
      <c r="D295" s="28" t="s">
        <v>1</v>
      </c>
      <c r="E295" s="28" t="s">
        <v>514</v>
      </c>
      <c r="F295" s="28" t="s">
        <v>514</v>
      </c>
      <c r="G295" s="27">
        <v>1</v>
      </c>
      <c r="H295" s="26">
        <v>32756</v>
      </c>
      <c r="I295" s="24"/>
      <c r="J295" s="25"/>
      <c r="K295" s="24"/>
      <c r="L295" s="23">
        <v>291</v>
      </c>
      <c r="M295" s="8" t="str">
        <f>_xlfn.XLOOKUP(E295,[1]!pnp[Product Code],[1]!pnp[MSRP],"Legacy Product")</f>
        <v>Legacy Product</v>
      </c>
      <c r="N295" s="8" t="str">
        <f>_xlfn.XLOOKUP(E295,[1]!pnp[Product Code],[1]!pnp[OEM Customer (FT1)],"Legacy Product")</f>
        <v>Legacy Product</v>
      </c>
      <c r="O295" s="6" t="str">
        <f t="shared" si="7"/>
        <v/>
      </c>
    </row>
    <row r="296" spans="1:15" s="15" customFormat="1" ht="29" x14ac:dyDescent="0.35">
      <c r="A296" s="29">
        <v>292</v>
      </c>
      <c r="B296" s="28" t="s">
        <v>513</v>
      </c>
      <c r="C296" s="28" t="s">
        <v>512</v>
      </c>
      <c r="D296" s="28" t="s">
        <v>1</v>
      </c>
      <c r="E296" s="28" t="s">
        <v>511</v>
      </c>
      <c r="F296" s="28" t="s">
        <v>511</v>
      </c>
      <c r="G296" s="27">
        <v>1</v>
      </c>
      <c r="H296" s="26">
        <v>24941</v>
      </c>
      <c r="I296" s="24"/>
      <c r="J296" s="25"/>
      <c r="K296" s="24"/>
      <c r="L296" s="23">
        <v>292</v>
      </c>
      <c r="M296" s="8" t="str">
        <f>_xlfn.XLOOKUP(E296,[1]!pnp[Product Code],[1]!pnp[MSRP],"Legacy Product")</f>
        <v>Legacy Product</v>
      </c>
      <c r="N296" s="8" t="str">
        <f>_xlfn.XLOOKUP(E296,[1]!pnp[Product Code],[1]!pnp[OEM Customer (FT1)],"Legacy Product")</f>
        <v>Legacy Product</v>
      </c>
      <c r="O296" s="6" t="str">
        <f t="shared" si="7"/>
        <v/>
      </c>
    </row>
    <row r="297" spans="1:15" s="15" customFormat="1" ht="29" x14ac:dyDescent="0.35">
      <c r="A297" s="29">
        <v>293</v>
      </c>
      <c r="B297" s="28" t="s">
        <v>510</v>
      </c>
      <c r="C297" s="28" t="s">
        <v>509</v>
      </c>
      <c r="D297" s="28" t="s">
        <v>1</v>
      </c>
      <c r="E297" s="28" t="s">
        <v>508</v>
      </c>
      <c r="F297" s="28" t="s">
        <v>508</v>
      </c>
      <c r="G297" s="27">
        <v>1</v>
      </c>
      <c r="H297" s="26">
        <v>49783</v>
      </c>
      <c r="I297" s="24"/>
      <c r="J297" s="25"/>
      <c r="K297" s="24"/>
      <c r="L297" s="23">
        <v>293</v>
      </c>
      <c r="M297" s="8" t="str">
        <f>_xlfn.XLOOKUP(E297,[1]!pnp[Product Code],[1]!pnp[MSRP],"Legacy Product")</f>
        <v>Legacy Product</v>
      </c>
      <c r="N297" s="8" t="str">
        <f>_xlfn.XLOOKUP(E297,[1]!pnp[Product Code],[1]!pnp[OEM Customer (FT1)],"Legacy Product")</f>
        <v>Legacy Product</v>
      </c>
      <c r="O297" s="6" t="str">
        <f t="shared" si="7"/>
        <v/>
      </c>
    </row>
    <row r="298" spans="1:15" s="15" customFormat="1" ht="29" x14ac:dyDescent="0.35">
      <c r="A298" s="29">
        <v>294</v>
      </c>
      <c r="B298" s="28" t="s">
        <v>507</v>
      </c>
      <c r="C298" s="28" t="s">
        <v>506</v>
      </c>
      <c r="D298" s="28" t="s">
        <v>1</v>
      </c>
      <c r="E298" s="28" t="s">
        <v>505</v>
      </c>
      <c r="F298" s="28" t="s">
        <v>505</v>
      </c>
      <c r="G298" s="27">
        <v>1</v>
      </c>
      <c r="H298" s="26">
        <v>74624</v>
      </c>
      <c r="I298" s="24"/>
      <c r="J298" s="25"/>
      <c r="K298" s="24"/>
      <c r="L298" s="23">
        <v>294</v>
      </c>
      <c r="M298" s="8" t="str">
        <f>_xlfn.XLOOKUP(E298,[1]!pnp[Product Code],[1]!pnp[MSRP],"Legacy Product")</f>
        <v>Legacy Product</v>
      </c>
      <c r="N298" s="8" t="str">
        <f>_xlfn.XLOOKUP(E298,[1]!pnp[Product Code],[1]!pnp[OEM Customer (FT1)],"Legacy Product")</f>
        <v>Legacy Product</v>
      </c>
      <c r="O298" s="6" t="str">
        <f t="shared" si="7"/>
        <v/>
      </c>
    </row>
    <row r="299" spans="1:15" s="15" customFormat="1" ht="29" x14ac:dyDescent="0.35">
      <c r="A299" s="29">
        <v>295</v>
      </c>
      <c r="B299" s="28" t="s">
        <v>504</v>
      </c>
      <c r="C299" s="28" t="s">
        <v>503</v>
      </c>
      <c r="D299" s="28" t="s">
        <v>1</v>
      </c>
      <c r="E299" s="28" t="s">
        <v>502</v>
      </c>
      <c r="F299" s="28" t="s">
        <v>502</v>
      </c>
      <c r="G299" s="27">
        <v>1</v>
      </c>
      <c r="H299" s="26">
        <v>99432</v>
      </c>
      <c r="I299" s="24"/>
      <c r="J299" s="25"/>
      <c r="K299" s="24"/>
      <c r="L299" s="23">
        <v>295</v>
      </c>
      <c r="M299" s="8" t="str">
        <f>_xlfn.XLOOKUP(E299,[1]!pnp[Product Code],[1]!pnp[MSRP],"Legacy Product")</f>
        <v>Legacy Product</v>
      </c>
      <c r="N299" s="8" t="str">
        <f>_xlfn.XLOOKUP(E299,[1]!pnp[Product Code],[1]!pnp[OEM Customer (FT1)],"Legacy Product")</f>
        <v>Legacy Product</v>
      </c>
      <c r="O299" s="6" t="str">
        <f t="shared" si="7"/>
        <v/>
      </c>
    </row>
    <row r="300" spans="1:15" s="15" customFormat="1" ht="29" x14ac:dyDescent="0.35">
      <c r="A300" s="29">
        <v>296</v>
      </c>
      <c r="B300" s="28" t="s">
        <v>501</v>
      </c>
      <c r="C300" s="28" t="s">
        <v>500</v>
      </c>
      <c r="D300" s="28" t="s">
        <v>1</v>
      </c>
      <c r="E300" s="28" t="s">
        <v>499</v>
      </c>
      <c r="F300" s="28" t="s">
        <v>499</v>
      </c>
      <c r="G300" s="27">
        <v>1</v>
      </c>
      <c r="H300" s="26">
        <v>124207</v>
      </c>
      <c r="I300" s="24"/>
      <c r="J300" s="25"/>
      <c r="K300" s="24"/>
      <c r="L300" s="23">
        <v>296</v>
      </c>
      <c r="M300" s="8" t="str">
        <f>_xlfn.XLOOKUP(E300,[1]!pnp[Product Code],[1]!pnp[MSRP],"Legacy Product")</f>
        <v>Legacy Product</v>
      </c>
      <c r="N300" s="8" t="str">
        <f>_xlfn.XLOOKUP(E300,[1]!pnp[Product Code],[1]!pnp[OEM Customer (FT1)],"Legacy Product")</f>
        <v>Legacy Product</v>
      </c>
      <c r="O300" s="6" t="str">
        <f t="shared" si="7"/>
        <v/>
      </c>
    </row>
    <row r="301" spans="1:15" s="15" customFormat="1" ht="29" x14ac:dyDescent="0.35">
      <c r="A301" s="29">
        <v>297</v>
      </c>
      <c r="B301" s="28" t="s">
        <v>498</v>
      </c>
      <c r="C301" s="28" t="s">
        <v>497</v>
      </c>
      <c r="D301" s="28" t="s">
        <v>1</v>
      </c>
      <c r="E301" s="28" t="s">
        <v>496</v>
      </c>
      <c r="F301" s="28" t="s">
        <v>496</v>
      </c>
      <c r="G301" s="27">
        <v>1</v>
      </c>
      <c r="H301" s="26">
        <v>3597</v>
      </c>
      <c r="I301" s="24"/>
      <c r="J301" s="25"/>
      <c r="K301" s="24"/>
      <c r="L301" s="23">
        <v>297</v>
      </c>
      <c r="M301" s="8" t="str">
        <f>_xlfn.XLOOKUP(E301,[1]!pnp[Product Code],[1]!pnp[MSRP],"Legacy Product")</f>
        <v>Legacy Product</v>
      </c>
      <c r="N301" s="8" t="str">
        <f>_xlfn.XLOOKUP(E301,[1]!pnp[Product Code],[1]!pnp[OEM Customer (FT1)],"Legacy Product")</f>
        <v>Legacy Product</v>
      </c>
      <c r="O301" s="6" t="str">
        <f t="shared" si="7"/>
        <v/>
      </c>
    </row>
    <row r="302" spans="1:15" s="15" customFormat="1" ht="29" x14ac:dyDescent="0.35">
      <c r="A302" s="29">
        <v>298</v>
      </c>
      <c r="B302" s="28" t="s">
        <v>495</v>
      </c>
      <c r="C302" s="28" t="s">
        <v>494</v>
      </c>
      <c r="D302" s="28" t="s">
        <v>1</v>
      </c>
      <c r="E302" s="28" t="s">
        <v>493</v>
      </c>
      <c r="F302" s="28" t="s">
        <v>493</v>
      </c>
      <c r="G302" s="27">
        <v>1</v>
      </c>
      <c r="H302" s="26">
        <v>7140</v>
      </c>
      <c r="I302" s="24"/>
      <c r="J302" s="25"/>
      <c r="K302" s="24"/>
      <c r="L302" s="23">
        <v>298</v>
      </c>
      <c r="M302" s="8" t="str">
        <f>_xlfn.XLOOKUP(E302,[1]!pnp[Product Code],[1]!pnp[MSRP],"Legacy Product")</f>
        <v>Legacy Product</v>
      </c>
      <c r="N302" s="8" t="str">
        <f>_xlfn.XLOOKUP(E302,[1]!pnp[Product Code],[1]!pnp[OEM Customer (FT1)],"Legacy Product")</f>
        <v>Legacy Product</v>
      </c>
      <c r="O302" s="6" t="str">
        <f t="shared" si="7"/>
        <v/>
      </c>
    </row>
    <row r="303" spans="1:15" s="15" customFormat="1" ht="29" x14ac:dyDescent="0.35">
      <c r="A303" s="29">
        <v>299</v>
      </c>
      <c r="B303" s="28" t="s">
        <v>492</v>
      </c>
      <c r="C303" s="28" t="s">
        <v>491</v>
      </c>
      <c r="D303" s="28" t="s">
        <v>1</v>
      </c>
      <c r="E303" s="28" t="s">
        <v>490</v>
      </c>
      <c r="F303" s="28" t="s">
        <v>490</v>
      </c>
      <c r="G303" s="27">
        <v>1</v>
      </c>
      <c r="H303" s="26">
        <v>10683</v>
      </c>
      <c r="I303" s="24"/>
      <c r="J303" s="25"/>
      <c r="K303" s="24"/>
      <c r="L303" s="23">
        <v>299</v>
      </c>
      <c r="M303" s="8" t="str">
        <f>_xlfn.XLOOKUP(E303,[1]!pnp[Product Code],[1]!pnp[MSRP],"Legacy Product")</f>
        <v>Legacy Product</v>
      </c>
      <c r="N303" s="8" t="str">
        <f>_xlfn.XLOOKUP(E303,[1]!pnp[Product Code],[1]!pnp[OEM Customer (FT1)],"Legacy Product")</f>
        <v>Legacy Product</v>
      </c>
      <c r="O303" s="6" t="str">
        <f t="shared" si="7"/>
        <v/>
      </c>
    </row>
    <row r="304" spans="1:15" s="15" customFormat="1" ht="29" x14ac:dyDescent="0.35">
      <c r="A304" s="29">
        <v>300</v>
      </c>
      <c r="B304" s="28" t="s">
        <v>489</v>
      </c>
      <c r="C304" s="28" t="s">
        <v>488</v>
      </c>
      <c r="D304" s="28" t="s">
        <v>1</v>
      </c>
      <c r="E304" s="28" t="s">
        <v>487</v>
      </c>
      <c r="F304" s="28" t="s">
        <v>487</v>
      </c>
      <c r="G304" s="27">
        <v>1</v>
      </c>
      <c r="H304" s="26">
        <v>14208</v>
      </c>
      <c r="I304" s="24"/>
      <c r="J304" s="25"/>
      <c r="K304" s="24"/>
      <c r="L304" s="23">
        <v>300</v>
      </c>
      <c r="M304" s="8" t="str">
        <f>_xlfn.XLOOKUP(E304,[1]!pnp[Product Code],[1]!pnp[MSRP],"Legacy Product")</f>
        <v>Legacy Product</v>
      </c>
      <c r="N304" s="8" t="str">
        <f>_xlfn.XLOOKUP(E304,[1]!pnp[Product Code],[1]!pnp[OEM Customer (FT1)],"Legacy Product")</f>
        <v>Legacy Product</v>
      </c>
      <c r="O304" s="6" t="str">
        <f t="shared" si="7"/>
        <v/>
      </c>
    </row>
    <row r="305" spans="1:15" s="15" customFormat="1" ht="29" x14ac:dyDescent="0.35">
      <c r="A305" s="29">
        <v>301</v>
      </c>
      <c r="B305" s="28" t="s">
        <v>486</v>
      </c>
      <c r="C305" s="28" t="s">
        <v>485</v>
      </c>
      <c r="D305" s="28" t="s">
        <v>1</v>
      </c>
      <c r="E305" s="28" t="s">
        <v>484</v>
      </c>
      <c r="F305" s="28" t="s">
        <v>484</v>
      </c>
      <c r="G305" s="27">
        <v>1</v>
      </c>
      <c r="H305" s="26">
        <v>17715</v>
      </c>
      <c r="I305" s="24"/>
      <c r="J305" s="25"/>
      <c r="K305" s="24"/>
      <c r="L305" s="23">
        <v>301</v>
      </c>
      <c r="M305" s="8" t="str">
        <f>_xlfn.XLOOKUP(E305,[1]!pnp[Product Code],[1]!pnp[MSRP],"Legacy Product")</f>
        <v>Legacy Product</v>
      </c>
      <c r="N305" s="8" t="str">
        <f>_xlfn.XLOOKUP(E305,[1]!pnp[Product Code],[1]!pnp[OEM Customer (FT1)],"Legacy Product")</f>
        <v>Legacy Product</v>
      </c>
      <c r="O305" s="6" t="str">
        <f t="shared" si="7"/>
        <v/>
      </c>
    </row>
    <row r="306" spans="1:15" s="15" customFormat="1" ht="29" x14ac:dyDescent="0.35">
      <c r="A306" s="29">
        <v>302</v>
      </c>
      <c r="B306" s="28" t="s">
        <v>483</v>
      </c>
      <c r="C306" s="28" t="s">
        <v>482</v>
      </c>
      <c r="D306" s="28" t="s">
        <v>1</v>
      </c>
      <c r="E306" s="28" t="s">
        <v>481</v>
      </c>
      <c r="F306" s="28" t="s">
        <v>481</v>
      </c>
      <c r="G306" s="27">
        <v>1</v>
      </c>
      <c r="H306" s="26">
        <v>7201</v>
      </c>
      <c r="I306" s="24"/>
      <c r="J306" s="25"/>
      <c r="K306" s="24"/>
      <c r="L306" s="23">
        <v>302</v>
      </c>
      <c r="M306" s="8" t="str">
        <f>_xlfn.XLOOKUP(E306,[1]!pnp[Product Code],[1]!pnp[MSRP],"Legacy Product")</f>
        <v>Legacy Product</v>
      </c>
      <c r="N306" s="8" t="str">
        <f>_xlfn.XLOOKUP(E306,[1]!pnp[Product Code],[1]!pnp[OEM Customer (FT1)],"Legacy Product")</f>
        <v>Legacy Product</v>
      </c>
      <c r="O306" s="6" t="str">
        <f t="shared" si="7"/>
        <v/>
      </c>
    </row>
    <row r="307" spans="1:15" s="15" customFormat="1" ht="29" x14ac:dyDescent="0.35">
      <c r="A307" s="29">
        <v>303</v>
      </c>
      <c r="B307" s="28" t="s">
        <v>480</v>
      </c>
      <c r="C307" s="28" t="s">
        <v>479</v>
      </c>
      <c r="D307" s="28" t="s">
        <v>1</v>
      </c>
      <c r="E307" s="28" t="s">
        <v>478</v>
      </c>
      <c r="F307" s="28" t="s">
        <v>478</v>
      </c>
      <c r="G307" s="27">
        <v>1</v>
      </c>
      <c r="H307" s="26">
        <v>14294</v>
      </c>
      <c r="I307" s="24"/>
      <c r="J307" s="25"/>
      <c r="K307" s="24"/>
      <c r="L307" s="23">
        <v>303</v>
      </c>
      <c r="M307" s="8" t="str">
        <f>_xlfn.XLOOKUP(E307,[1]!pnp[Product Code],[1]!pnp[MSRP],"Legacy Product")</f>
        <v>Legacy Product</v>
      </c>
      <c r="N307" s="8" t="str">
        <f>_xlfn.XLOOKUP(E307,[1]!pnp[Product Code],[1]!pnp[OEM Customer (FT1)],"Legacy Product")</f>
        <v>Legacy Product</v>
      </c>
      <c r="O307" s="6" t="str">
        <f t="shared" si="7"/>
        <v/>
      </c>
    </row>
    <row r="308" spans="1:15" s="15" customFormat="1" ht="29" x14ac:dyDescent="0.35">
      <c r="A308" s="29">
        <v>304</v>
      </c>
      <c r="B308" s="28" t="s">
        <v>477</v>
      </c>
      <c r="C308" s="28" t="s">
        <v>476</v>
      </c>
      <c r="D308" s="28" t="s">
        <v>1</v>
      </c>
      <c r="E308" s="28" t="s">
        <v>475</v>
      </c>
      <c r="F308" s="28" t="s">
        <v>475</v>
      </c>
      <c r="G308" s="27">
        <v>1</v>
      </c>
      <c r="H308" s="26">
        <v>21387</v>
      </c>
      <c r="I308" s="24"/>
      <c r="J308" s="25"/>
      <c r="K308" s="24"/>
      <c r="L308" s="23">
        <v>304</v>
      </c>
      <c r="M308" s="8" t="str">
        <f>_xlfn.XLOOKUP(E308,[1]!pnp[Product Code],[1]!pnp[MSRP],"Legacy Product")</f>
        <v>Legacy Product</v>
      </c>
      <c r="N308" s="8" t="str">
        <f>_xlfn.XLOOKUP(E308,[1]!pnp[Product Code],[1]!pnp[OEM Customer (FT1)],"Legacy Product")</f>
        <v>Legacy Product</v>
      </c>
      <c r="O308" s="6" t="str">
        <f t="shared" si="7"/>
        <v/>
      </c>
    </row>
    <row r="309" spans="1:15" s="15" customFormat="1" ht="29" x14ac:dyDescent="0.35">
      <c r="A309" s="29">
        <v>305</v>
      </c>
      <c r="B309" s="28" t="s">
        <v>474</v>
      </c>
      <c r="C309" s="28" t="s">
        <v>473</v>
      </c>
      <c r="D309" s="28" t="s">
        <v>1</v>
      </c>
      <c r="E309" s="28" t="s">
        <v>472</v>
      </c>
      <c r="F309" s="28" t="s">
        <v>472</v>
      </c>
      <c r="G309" s="27">
        <v>1</v>
      </c>
      <c r="H309" s="26">
        <v>28444</v>
      </c>
      <c r="I309" s="24"/>
      <c r="J309" s="25"/>
      <c r="K309" s="24"/>
      <c r="L309" s="23">
        <v>305</v>
      </c>
      <c r="M309" s="8" t="str">
        <f>_xlfn.XLOOKUP(E309,[1]!pnp[Product Code],[1]!pnp[MSRP],"Legacy Product")</f>
        <v>Legacy Product</v>
      </c>
      <c r="N309" s="8" t="str">
        <f>_xlfn.XLOOKUP(E309,[1]!pnp[Product Code],[1]!pnp[OEM Customer (FT1)],"Legacy Product")</f>
        <v>Legacy Product</v>
      </c>
      <c r="O309" s="6" t="str">
        <f t="shared" si="7"/>
        <v/>
      </c>
    </row>
    <row r="310" spans="1:15" s="15" customFormat="1" ht="29" x14ac:dyDescent="0.35">
      <c r="A310" s="29">
        <v>306</v>
      </c>
      <c r="B310" s="28" t="s">
        <v>471</v>
      </c>
      <c r="C310" s="28" t="s">
        <v>470</v>
      </c>
      <c r="D310" s="28" t="s">
        <v>1</v>
      </c>
      <c r="E310" s="28" t="s">
        <v>469</v>
      </c>
      <c r="F310" s="28" t="s">
        <v>469</v>
      </c>
      <c r="G310" s="27">
        <v>1</v>
      </c>
      <c r="H310" s="26">
        <v>35465</v>
      </c>
      <c r="I310" s="24"/>
      <c r="J310" s="25"/>
      <c r="K310" s="24"/>
      <c r="L310" s="23">
        <v>306</v>
      </c>
      <c r="M310" s="8" t="str">
        <f>_xlfn.XLOOKUP(E310,[1]!pnp[Product Code],[1]!pnp[MSRP],"Legacy Product")</f>
        <v>Legacy Product</v>
      </c>
      <c r="N310" s="8" t="str">
        <f>_xlfn.XLOOKUP(E310,[1]!pnp[Product Code],[1]!pnp[OEM Customer (FT1)],"Legacy Product")</f>
        <v>Legacy Product</v>
      </c>
      <c r="O310" s="6" t="str">
        <f t="shared" si="7"/>
        <v/>
      </c>
    </row>
    <row r="311" spans="1:15" s="15" customFormat="1" ht="29" x14ac:dyDescent="0.35">
      <c r="A311" s="29">
        <v>307</v>
      </c>
      <c r="B311" s="28" t="s">
        <v>468</v>
      </c>
      <c r="C311" s="28" t="s">
        <v>467</v>
      </c>
      <c r="D311" s="28" t="s">
        <v>1</v>
      </c>
      <c r="E311" s="28" t="s">
        <v>466</v>
      </c>
      <c r="F311" s="28" t="s">
        <v>466</v>
      </c>
      <c r="G311" s="27">
        <v>1</v>
      </c>
      <c r="H311" s="26">
        <v>8501</v>
      </c>
      <c r="I311" s="24"/>
      <c r="J311" s="25"/>
      <c r="K311" s="24"/>
      <c r="L311" s="23">
        <v>307</v>
      </c>
      <c r="M311" s="8" t="str">
        <f>_xlfn.XLOOKUP(E311,[1]!pnp[Product Code],[1]!pnp[MSRP],"Legacy Product")</f>
        <v>Legacy Product</v>
      </c>
      <c r="N311" s="8" t="str">
        <f>_xlfn.XLOOKUP(E311,[1]!pnp[Product Code],[1]!pnp[OEM Customer (FT1)],"Legacy Product")</f>
        <v>Legacy Product</v>
      </c>
      <c r="O311" s="6" t="str">
        <f t="shared" si="7"/>
        <v/>
      </c>
    </row>
    <row r="312" spans="1:15" s="15" customFormat="1" ht="29" x14ac:dyDescent="0.35">
      <c r="A312" s="29">
        <v>308</v>
      </c>
      <c r="B312" s="28" t="s">
        <v>465</v>
      </c>
      <c r="C312" s="28" t="s">
        <v>464</v>
      </c>
      <c r="D312" s="28" t="s">
        <v>1</v>
      </c>
      <c r="E312" s="28" t="s">
        <v>463</v>
      </c>
      <c r="F312" s="28" t="s">
        <v>463</v>
      </c>
      <c r="G312" s="27">
        <v>1</v>
      </c>
      <c r="H312" s="26">
        <v>16874</v>
      </c>
      <c r="I312" s="24"/>
      <c r="J312" s="25"/>
      <c r="K312" s="24"/>
      <c r="L312" s="23">
        <v>308</v>
      </c>
      <c r="M312" s="8" t="str">
        <f>_xlfn.XLOOKUP(E312,[1]!pnp[Product Code],[1]!pnp[MSRP],"Legacy Product")</f>
        <v>Legacy Product</v>
      </c>
      <c r="N312" s="8" t="str">
        <f>_xlfn.XLOOKUP(E312,[1]!pnp[Product Code],[1]!pnp[OEM Customer (FT1)],"Legacy Product")</f>
        <v>Legacy Product</v>
      </c>
      <c r="O312" s="6" t="str">
        <f t="shared" si="7"/>
        <v/>
      </c>
    </row>
    <row r="313" spans="1:15" s="15" customFormat="1" ht="29" x14ac:dyDescent="0.35">
      <c r="A313" s="29">
        <v>309</v>
      </c>
      <c r="B313" s="28" t="s">
        <v>462</v>
      </c>
      <c r="C313" s="28" t="s">
        <v>461</v>
      </c>
      <c r="D313" s="28" t="s">
        <v>1</v>
      </c>
      <c r="E313" s="28" t="s">
        <v>460</v>
      </c>
      <c r="F313" s="28" t="s">
        <v>460</v>
      </c>
      <c r="G313" s="27">
        <v>1</v>
      </c>
      <c r="H313" s="26">
        <v>25248</v>
      </c>
      <c r="I313" s="24"/>
      <c r="J313" s="25"/>
      <c r="K313" s="24"/>
      <c r="L313" s="23">
        <v>309</v>
      </c>
      <c r="M313" s="8" t="str">
        <f>_xlfn.XLOOKUP(E313,[1]!pnp[Product Code],[1]!pnp[MSRP],"Legacy Product")</f>
        <v>Legacy Product</v>
      </c>
      <c r="N313" s="8" t="str">
        <f>_xlfn.XLOOKUP(E313,[1]!pnp[Product Code],[1]!pnp[OEM Customer (FT1)],"Legacy Product")</f>
        <v>Legacy Product</v>
      </c>
      <c r="O313" s="6" t="str">
        <f t="shared" si="7"/>
        <v/>
      </c>
    </row>
    <row r="314" spans="1:15" s="15" customFormat="1" ht="29" x14ac:dyDescent="0.35">
      <c r="A314" s="29">
        <v>310</v>
      </c>
      <c r="B314" s="28" t="s">
        <v>459</v>
      </c>
      <c r="C314" s="28" t="s">
        <v>458</v>
      </c>
      <c r="D314" s="28" t="s">
        <v>1</v>
      </c>
      <c r="E314" s="28" t="s">
        <v>457</v>
      </c>
      <c r="F314" s="28" t="s">
        <v>457</v>
      </c>
      <c r="G314" s="27">
        <v>1</v>
      </c>
      <c r="H314" s="26">
        <v>33579</v>
      </c>
      <c r="I314" s="24"/>
      <c r="J314" s="25"/>
      <c r="K314" s="24"/>
      <c r="L314" s="23">
        <v>310</v>
      </c>
      <c r="M314" s="8" t="str">
        <f>_xlfn.XLOOKUP(E314,[1]!pnp[Product Code],[1]!pnp[MSRP],"Legacy Product")</f>
        <v>Legacy Product</v>
      </c>
      <c r="N314" s="8" t="str">
        <f>_xlfn.XLOOKUP(E314,[1]!pnp[Product Code],[1]!pnp[OEM Customer (FT1)],"Legacy Product")</f>
        <v>Legacy Product</v>
      </c>
      <c r="O314" s="6" t="str">
        <f t="shared" si="7"/>
        <v/>
      </c>
    </row>
    <row r="315" spans="1:15" s="15" customFormat="1" ht="29" x14ac:dyDescent="0.35">
      <c r="A315" s="29">
        <v>311</v>
      </c>
      <c r="B315" s="28" t="s">
        <v>456</v>
      </c>
      <c r="C315" s="28" t="s">
        <v>455</v>
      </c>
      <c r="D315" s="28" t="s">
        <v>1</v>
      </c>
      <c r="E315" s="28" t="s">
        <v>454</v>
      </c>
      <c r="F315" s="28" t="s">
        <v>454</v>
      </c>
      <c r="G315" s="27">
        <v>1</v>
      </c>
      <c r="H315" s="26">
        <v>41867</v>
      </c>
      <c r="I315" s="24"/>
      <c r="J315" s="25"/>
      <c r="K315" s="24"/>
      <c r="L315" s="23">
        <v>311</v>
      </c>
      <c r="M315" s="8" t="str">
        <f>_xlfn.XLOOKUP(E315,[1]!pnp[Product Code],[1]!pnp[MSRP],"Legacy Product")</f>
        <v>Legacy Product</v>
      </c>
      <c r="N315" s="8" t="str">
        <f>_xlfn.XLOOKUP(E315,[1]!pnp[Product Code],[1]!pnp[OEM Customer (FT1)],"Legacy Product")</f>
        <v>Legacy Product</v>
      </c>
      <c r="O315" s="6" t="str">
        <f t="shared" si="7"/>
        <v/>
      </c>
    </row>
    <row r="316" spans="1:15" s="15" customFormat="1" ht="29" x14ac:dyDescent="0.35">
      <c r="A316" s="29">
        <v>312</v>
      </c>
      <c r="B316" s="28" t="s">
        <v>453</v>
      </c>
      <c r="C316" s="28" t="s">
        <v>452</v>
      </c>
      <c r="D316" s="28" t="s">
        <v>1</v>
      </c>
      <c r="E316" s="28" t="s">
        <v>451</v>
      </c>
      <c r="F316" s="28" t="s">
        <v>451</v>
      </c>
      <c r="G316" s="27">
        <v>1</v>
      </c>
      <c r="H316" s="26">
        <v>10626</v>
      </c>
      <c r="I316" s="24"/>
      <c r="J316" s="25"/>
      <c r="K316" s="24"/>
      <c r="L316" s="23">
        <v>312</v>
      </c>
      <c r="M316" s="8" t="str">
        <f>_xlfn.XLOOKUP(E316,[1]!pnp[Product Code],[1]!pnp[MSRP],"Legacy Product")</f>
        <v>Legacy Product</v>
      </c>
      <c r="N316" s="8" t="str">
        <f>_xlfn.XLOOKUP(E316,[1]!pnp[Product Code],[1]!pnp[OEM Customer (FT1)],"Legacy Product")</f>
        <v>Legacy Product</v>
      </c>
      <c r="O316" s="6" t="str">
        <f t="shared" si="7"/>
        <v/>
      </c>
    </row>
    <row r="317" spans="1:15" s="15" customFormat="1" ht="29" x14ac:dyDescent="0.35">
      <c r="A317" s="29">
        <v>313</v>
      </c>
      <c r="B317" s="28" t="s">
        <v>450</v>
      </c>
      <c r="C317" s="28" t="s">
        <v>449</v>
      </c>
      <c r="D317" s="28" t="s">
        <v>1</v>
      </c>
      <c r="E317" s="28" t="s">
        <v>448</v>
      </c>
      <c r="F317" s="28" t="s">
        <v>448</v>
      </c>
      <c r="G317" s="27">
        <v>1</v>
      </c>
      <c r="H317" s="26">
        <v>21125</v>
      </c>
      <c r="I317" s="24"/>
      <c r="J317" s="25"/>
      <c r="K317" s="24"/>
      <c r="L317" s="23">
        <v>313</v>
      </c>
      <c r="M317" s="8" t="str">
        <f>_xlfn.XLOOKUP(E317,[1]!pnp[Product Code],[1]!pnp[MSRP],"Legacy Product")</f>
        <v>Legacy Product</v>
      </c>
      <c r="N317" s="8" t="str">
        <f>_xlfn.XLOOKUP(E317,[1]!pnp[Product Code],[1]!pnp[OEM Customer (FT1)],"Legacy Product")</f>
        <v>Legacy Product</v>
      </c>
      <c r="O317" s="6" t="str">
        <f t="shared" si="7"/>
        <v/>
      </c>
    </row>
    <row r="318" spans="1:15" s="15" customFormat="1" ht="29" x14ac:dyDescent="0.35">
      <c r="A318" s="29">
        <v>314</v>
      </c>
      <c r="B318" s="28" t="s">
        <v>447</v>
      </c>
      <c r="C318" s="28" t="s">
        <v>446</v>
      </c>
      <c r="D318" s="28" t="s">
        <v>1</v>
      </c>
      <c r="E318" s="28" t="s">
        <v>445</v>
      </c>
      <c r="F318" s="28" t="s">
        <v>445</v>
      </c>
      <c r="G318" s="27">
        <v>1</v>
      </c>
      <c r="H318" s="26">
        <v>31624</v>
      </c>
      <c r="I318" s="24"/>
      <c r="J318" s="25"/>
      <c r="K318" s="24"/>
      <c r="L318" s="23">
        <v>314</v>
      </c>
      <c r="M318" s="8" t="str">
        <f>_xlfn.XLOOKUP(E318,[1]!pnp[Product Code],[1]!pnp[MSRP],"Legacy Product")</f>
        <v>Legacy Product</v>
      </c>
      <c r="N318" s="8" t="str">
        <f>_xlfn.XLOOKUP(E318,[1]!pnp[Product Code],[1]!pnp[OEM Customer (FT1)],"Legacy Product")</f>
        <v>Legacy Product</v>
      </c>
      <c r="O318" s="6" t="str">
        <f t="shared" si="7"/>
        <v/>
      </c>
    </row>
    <row r="319" spans="1:15" s="15" customFormat="1" ht="29" x14ac:dyDescent="0.35">
      <c r="A319" s="29">
        <v>315</v>
      </c>
      <c r="B319" s="28" t="s">
        <v>444</v>
      </c>
      <c r="C319" s="28" t="s">
        <v>443</v>
      </c>
      <c r="D319" s="28" t="s">
        <v>1</v>
      </c>
      <c r="E319" s="28" t="s">
        <v>442</v>
      </c>
      <c r="F319" s="28" t="s">
        <v>442</v>
      </c>
      <c r="G319" s="27">
        <v>1</v>
      </c>
      <c r="H319" s="26">
        <v>42080</v>
      </c>
      <c r="I319" s="24"/>
      <c r="J319" s="25"/>
      <c r="K319" s="24"/>
      <c r="L319" s="23">
        <v>315</v>
      </c>
      <c r="M319" s="8" t="str">
        <f>_xlfn.XLOOKUP(E319,[1]!pnp[Product Code],[1]!pnp[MSRP],"Legacy Product")</f>
        <v>Legacy Product</v>
      </c>
      <c r="N319" s="8" t="str">
        <f>_xlfn.XLOOKUP(E319,[1]!pnp[Product Code],[1]!pnp[OEM Customer (FT1)],"Legacy Product")</f>
        <v>Legacy Product</v>
      </c>
      <c r="O319" s="6" t="str">
        <f t="shared" si="7"/>
        <v/>
      </c>
    </row>
    <row r="320" spans="1:15" s="15" customFormat="1" ht="29" x14ac:dyDescent="0.35">
      <c r="A320" s="29">
        <v>316</v>
      </c>
      <c r="B320" s="28" t="s">
        <v>441</v>
      </c>
      <c r="C320" s="28" t="s">
        <v>440</v>
      </c>
      <c r="D320" s="28" t="s">
        <v>1</v>
      </c>
      <c r="E320" s="28" t="s">
        <v>439</v>
      </c>
      <c r="F320" s="28" t="s">
        <v>439</v>
      </c>
      <c r="G320" s="27">
        <v>1</v>
      </c>
      <c r="H320" s="26">
        <v>52494</v>
      </c>
      <c r="I320" s="24"/>
      <c r="J320" s="25"/>
      <c r="K320" s="24"/>
      <c r="L320" s="23">
        <v>316</v>
      </c>
      <c r="M320" s="8" t="str">
        <f>_xlfn.XLOOKUP(E320,[1]!pnp[Product Code],[1]!pnp[MSRP],"Legacy Product")</f>
        <v>Legacy Product</v>
      </c>
      <c r="N320" s="8" t="str">
        <f>_xlfn.XLOOKUP(E320,[1]!pnp[Product Code],[1]!pnp[OEM Customer (FT1)],"Legacy Product")</f>
        <v>Legacy Product</v>
      </c>
      <c r="O320" s="6" t="str">
        <f t="shared" si="7"/>
        <v/>
      </c>
    </row>
    <row r="321" spans="1:15" s="15" customFormat="1" ht="29" x14ac:dyDescent="0.35">
      <c r="A321" s="29">
        <v>317</v>
      </c>
      <c r="B321" s="28" t="s">
        <v>438</v>
      </c>
      <c r="C321" s="28" t="s">
        <v>437</v>
      </c>
      <c r="D321" s="28" t="s">
        <v>1</v>
      </c>
      <c r="E321" s="28" t="s">
        <v>436</v>
      </c>
      <c r="F321" s="28" t="s">
        <v>436</v>
      </c>
      <c r="G321" s="27">
        <v>1</v>
      </c>
      <c r="H321" s="26">
        <v>12752</v>
      </c>
      <c r="I321" s="24"/>
      <c r="J321" s="25"/>
      <c r="K321" s="24"/>
      <c r="L321" s="23">
        <v>317</v>
      </c>
      <c r="M321" s="8" t="str">
        <f>_xlfn.XLOOKUP(E321,[1]!pnp[Product Code],[1]!pnp[MSRP],"Legacy Product")</f>
        <v>Legacy Product</v>
      </c>
      <c r="N321" s="8" t="str">
        <f>_xlfn.XLOOKUP(E321,[1]!pnp[Product Code],[1]!pnp[OEM Customer (FT1)],"Legacy Product")</f>
        <v>Legacy Product</v>
      </c>
      <c r="O321" s="6" t="str">
        <f t="shared" si="7"/>
        <v/>
      </c>
    </row>
    <row r="322" spans="1:15" s="15" customFormat="1" ht="29" x14ac:dyDescent="0.35">
      <c r="A322" s="29">
        <v>318</v>
      </c>
      <c r="B322" s="28" t="s">
        <v>435</v>
      </c>
      <c r="C322" s="28" t="s">
        <v>434</v>
      </c>
      <c r="D322" s="28" t="s">
        <v>1</v>
      </c>
      <c r="E322" s="28" t="s">
        <v>433</v>
      </c>
      <c r="F322" s="28" t="s">
        <v>433</v>
      </c>
      <c r="G322" s="27">
        <v>1</v>
      </c>
      <c r="H322" s="26">
        <v>25375</v>
      </c>
      <c r="I322" s="24"/>
      <c r="J322" s="25"/>
      <c r="K322" s="24"/>
      <c r="L322" s="23">
        <v>318</v>
      </c>
      <c r="M322" s="8" t="str">
        <f>_xlfn.XLOOKUP(E322,[1]!pnp[Product Code],[1]!pnp[MSRP],"Legacy Product")</f>
        <v>Legacy Product</v>
      </c>
      <c r="N322" s="8" t="str">
        <f>_xlfn.XLOOKUP(E322,[1]!pnp[Product Code],[1]!pnp[OEM Customer (FT1)],"Legacy Product")</f>
        <v>Legacy Product</v>
      </c>
      <c r="O322" s="6" t="str">
        <f t="shared" si="7"/>
        <v/>
      </c>
    </row>
    <row r="323" spans="1:15" s="15" customFormat="1" ht="29" x14ac:dyDescent="0.35">
      <c r="A323" s="29">
        <v>319</v>
      </c>
      <c r="B323" s="28" t="s">
        <v>432</v>
      </c>
      <c r="C323" s="28" t="s">
        <v>431</v>
      </c>
      <c r="D323" s="28" t="s">
        <v>1</v>
      </c>
      <c r="E323" s="28" t="s">
        <v>430</v>
      </c>
      <c r="F323" s="28" t="s">
        <v>430</v>
      </c>
      <c r="G323" s="27">
        <v>1</v>
      </c>
      <c r="H323" s="26">
        <v>37999</v>
      </c>
      <c r="I323" s="24"/>
      <c r="J323" s="25"/>
      <c r="K323" s="24"/>
      <c r="L323" s="23">
        <v>319</v>
      </c>
      <c r="M323" s="8" t="str">
        <f>_xlfn.XLOOKUP(E323,[1]!pnp[Product Code],[1]!pnp[MSRP],"Legacy Product")</f>
        <v>Legacy Product</v>
      </c>
      <c r="N323" s="8" t="str">
        <f>_xlfn.XLOOKUP(E323,[1]!pnp[Product Code],[1]!pnp[OEM Customer (FT1)],"Legacy Product")</f>
        <v>Legacy Product</v>
      </c>
      <c r="O323" s="6" t="str">
        <f t="shared" si="7"/>
        <v/>
      </c>
    </row>
    <row r="324" spans="1:15" s="15" customFormat="1" ht="29" x14ac:dyDescent="0.35">
      <c r="A324" s="29">
        <v>320</v>
      </c>
      <c r="B324" s="28" t="s">
        <v>429</v>
      </c>
      <c r="C324" s="28" t="s">
        <v>428</v>
      </c>
      <c r="D324" s="28" t="s">
        <v>1</v>
      </c>
      <c r="E324" s="28" t="s">
        <v>427</v>
      </c>
      <c r="F324" s="28" t="s">
        <v>427</v>
      </c>
      <c r="G324" s="27">
        <v>1</v>
      </c>
      <c r="H324" s="26">
        <v>50581</v>
      </c>
      <c r="I324" s="24"/>
      <c r="J324" s="25"/>
      <c r="K324" s="24"/>
      <c r="L324" s="23">
        <v>320</v>
      </c>
      <c r="M324" s="8" t="str">
        <f>_xlfn.XLOOKUP(E324,[1]!pnp[Product Code],[1]!pnp[MSRP],"Legacy Product")</f>
        <v>Legacy Product</v>
      </c>
      <c r="N324" s="8" t="str">
        <f>_xlfn.XLOOKUP(E324,[1]!pnp[Product Code],[1]!pnp[OEM Customer (FT1)],"Legacy Product")</f>
        <v>Legacy Product</v>
      </c>
      <c r="O324" s="6" t="str">
        <f t="shared" si="7"/>
        <v/>
      </c>
    </row>
    <row r="325" spans="1:15" s="15" customFormat="1" ht="29" x14ac:dyDescent="0.35">
      <c r="A325" s="29">
        <v>321</v>
      </c>
      <c r="B325" s="28" t="s">
        <v>426</v>
      </c>
      <c r="C325" s="28" t="s">
        <v>425</v>
      </c>
      <c r="D325" s="28" t="s">
        <v>1</v>
      </c>
      <c r="E325" s="28" t="s">
        <v>424</v>
      </c>
      <c r="F325" s="28" t="s">
        <v>424</v>
      </c>
      <c r="G325" s="27">
        <v>1</v>
      </c>
      <c r="H325" s="26">
        <v>63120</v>
      </c>
      <c r="I325" s="24"/>
      <c r="J325" s="25"/>
      <c r="K325" s="24"/>
      <c r="L325" s="23">
        <v>321</v>
      </c>
      <c r="M325" s="8" t="str">
        <f>_xlfn.XLOOKUP(E325,[1]!pnp[Product Code],[1]!pnp[MSRP],"Legacy Product")</f>
        <v>Legacy Product</v>
      </c>
      <c r="N325" s="8" t="str">
        <f>_xlfn.XLOOKUP(E325,[1]!pnp[Product Code],[1]!pnp[OEM Customer (FT1)],"Legacy Product")</f>
        <v>Legacy Product</v>
      </c>
      <c r="O325" s="6" t="str">
        <f t="shared" ref="O325:O388" si="8">IFERROR((M325-N325)/M325,"")</f>
        <v/>
      </c>
    </row>
    <row r="326" spans="1:15" s="15" customFormat="1" ht="29" x14ac:dyDescent="0.35">
      <c r="A326" s="29">
        <v>322</v>
      </c>
      <c r="B326" s="28" t="s">
        <v>423</v>
      </c>
      <c r="C326" s="28" t="s">
        <v>422</v>
      </c>
      <c r="D326" s="28" t="s">
        <v>1</v>
      </c>
      <c r="E326" s="28" t="s">
        <v>421</v>
      </c>
      <c r="F326" s="28" t="s">
        <v>421</v>
      </c>
      <c r="G326" s="27">
        <v>1</v>
      </c>
      <c r="H326" s="26">
        <v>21827</v>
      </c>
      <c r="I326" s="24"/>
      <c r="J326" s="25"/>
      <c r="K326" s="24"/>
      <c r="L326" s="23">
        <v>322</v>
      </c>
      <c r="M326" s="8" t="str">
        <f>_xlfn.XLOOKUP(E326,[1]!pnp[Product Code],[1]!pnp[MSRP],"Legacy Product")</f>
        <v>Legacy Product</v>
      </c>
      <c r="N326" s="8" t="str">
        <f>_xlfn.XLOOKUP(E326,[1]!pnp[Product Code],[1]!pnp[OEM Customer (FT1)],"Legacy Product")</f>
        <v>Legacy Product</v>
      </c>
      <c r="O326" s="6" t="str">
        <f t="shared" si="8"/>
        <v/>
      </c>
    </row>
    <row r="327" spans="1:15" s="15" customFormat="1" ht="29" x14ac:dyDescent="0.35">
      <c r="A327" s="29">
        <v>323</v>
      </c>
      <c r="B327" s="28" t="s">
        <v>420</v>
      </c>
      <c r="C327" s="28" t="s">
        <v>419</v>
      </c>
      <c r="D327" s="28" t="s">
        <v>1</v>
      </c>
      <c r="E327" s="28" t="s">
        <v>418</v>
      </c>
      <c r="F327" s="28" t="s">
        <v>418</v>
      </c>
      <c r="G327" s="27">
        <v>1</v>
      </c>
      <c r="H327" s="26">
        <v>43509</v>
      </c>
      <c r="I327" s="24"/>
      <c r="J327" s="25"/>
      <c r="K327" s="24"/>
      <c r="L327" s="23">
        <v>323</v>
      </c>
      <c r="M327" s="8" t="str">
        <f>_xlfn.XLOOKUP(E327,[1]!pnp[Product Code],[1]!pnp[MSRP],"Legacy Product")</f>
        <v>Legacy Product</v>
      </c>
      <c r="N327" s="8" t="str">
        <f>_xlfn.XLOOKUP(E327,[1]!pnp[Product Code],[1]!pnp[OEM Customer (FT1)],"Legacy Product")</f>
        <v>Legacy Product</v>
      </c>
      <c r="O327" s="6" t="str">
        <f t="shared" si="8"/>
        <v/>
      </c>
    </row>
    <row r="328" spans="1:15" s="15" customFormat="1" ht="29" x14ac:dyDescent="0.35">
      <c r="A328" s="29">
        <v>324</v>
      </c>
      <c r="B328" s="28" t="s">
        <v>417</v>
      </c>
      <c r="C328" s="28" t="s">
        <v>416</v>
      </c>
      <c r="D328" s="28" t="s">
        <v>1</v>
      </c>
      <c r="E328" s="28" t="s">
        <v>415</v>
      </c>
      <c r="F328" s="28" t="s">
        <v>415</v>
      </c>
      <c r="G328" s="27">
        <v>1</v>
      </c>
      <c r="H328" s="26">
        <v>65191</v>
      </c>
      <c r="I328" s="24"/>
      <c r="J328" s="25"/>
      <c r="K328" s="24"/>
      <c r="L328" s="23">
        <v>324</v>
      </c>
      <c r="M328" s="8" t="str">
        <f>_xlfn.XLOOKUP(E328,[1]!pnp[Product Code],[1]!pnp[MSRP],"Legacy Product")</f>
        <v>Legacy Product</v>
      </c>
      <c r="N328" s="8" t="str">
        <f>_xlfn.XLOOKUP(E328,[1]!pnp[Product Code],[1]!pnp[OEM Customer (FT1)],"Legacy Product")</f>
        <v>Legacy Product</v>
      </c>
      <c r="O328" s="6" t="str">
        <f t="shared" si="8"/>
        <v/>
      </c>
    </row>
    <row r="329" spans="1:15" s="15" customFormat="1" ht="29" x14ac:dyDescent="0.35">
      <c r="A329" s="29">
        <v>325</v>
      </c>
      <c r="B329" s="28" t="s">
        <v>414</v>
      </c>
      <c r="C329" s="28" t="s">
        <v>413</v>
      </c>
      <c r="D329" s="28" t="s">
        <v>1</v>
      </c>
      <c r="E329" s="28" t="s">
        <v>412</v>
      </c>
      <c r="F329" s="28" t="s">
        <v>412</v>
      </c>
      <c r="G329" s="27">
        <v>1</v>
      </c>
      <c r="H329" s="26">
        <v>86824</v>
      </c>
      <c r="I329" s="24"/>
      <c r="J329" s="25"/>
      <c r="K329" s="24"/>
      <c r="L329" s="23">
        <v>325</v>
      </c>
      <c r="M329" s="8" t="str">
        <f>_xlfn.XLOOKUP(E329,[1]!pnp[Product Code],[1]!pnp[MSRP],"Legacy Product")</f>
        <v>Legacy Product</v>
      </c>
      <c r="N329" s="8" t="str">
        <f>_xlfn.XLOOKUP(E329,[1]!pnp[Product Code],[1]!pnp[OEM Customer (FT1)],"Legacy Product")</f>
        <v>Legacy Product</v>
      </c>
      <c r="O329" s="6" t="str">
        <f t="shared" si="8"/>
        <v/>
      </c>
    </row>
    <row r="330" spans="1:15" s="15" customFormat="1" ht="29" x14ac:dyDescent="0.35">
      <c r="A330" s="29">
        <v>326</v>
      </c>
      <c r="B330" s="28" t="s">
        <v>411</v>
      </c>
      <c r="C330" s="28" t="s">
        <v>410</v>
      </c>
      <c r="D330" s="28" t="s">
        <v>1</v>
      </c>
      <c r="E330" s="28" t="s">
        <v>409</v>
      </c>
      <c r="F330" s="28" t="s">
        <v>409</v>
      </c>
      <c r="G330" s="27">
        <v>1</v>
      </c>
      <c r="H330" s="26">
        <v>108409</v>
      </c>
      <c r="I330" s="24"/>
      <c r="J330" s="25"/>
      <c r="K330" s="24"/>
      <c r="L330" s="23">
        <v>326</v>
      </c>
      <c r="M330" s="8" t="str">
        <f>_xlfn.XLOOKUP(E330,[1]!pnp[Product Code],[1]!pnp[MSRP],"Legacy Product")</f>
        <v>Legacy Product</v>
      </c>
      <c r="N330" s="8" t="str">
        <f>_xlfn.XLOOKUP(E330,[1]!pnp[Product Code],[1]!pnp[OEM Customer (FT1)],"Legacy Product")</f>
        <v>Legacy Product</v>
      </c>
      <c r="O330" s="6" t="str">
        <f t="shared" si="8"/>
        <v/>
      </c>
    </row>
    <row r="331" spans="1:15" s="15" customFormat="1" ht="29" x14ac:dyDescent="0.35">
      <c r="A331" s="29">
        <v>327</v>
      </c>
      <c r="B331" s="28" t="s">
        <v>408</v>
      </c>
      <c r="C331" s="28" t="s">
        <v>407</v>
      </c>
      <c r="D331" s="28" t="s">
        <v>1</v>
      </c>
      <c r="E331" s="28" t="s">
        <v>406</v>
      </c>
      <c r="F331" s="28" t="s">
        <v>406</v>
      </c>
      <c r="G331" s="27">
        <v>1</v>
      </c>
      <c r="H331" s="26">
        <v>9701</v>
      </c>
      <c r="I331" s="24"/>
      <c r="J331" s="25"/>
      <c r="K331" s="24"/>
      <c r="L331" s="23">
        <v>327</v>
      </c>
      <c r="M331" s="8" t="str">
        <f>_xlfn.XLOOKUP(E331,[1]!pnp[Product Code],[1]!pnp[MSRP],"Legacy Product")</f>
        <v>Legacy Product</v>
      </c>
      <c r="N331" s="8" t="str">
        <f>_xlfn.XLOOKUP(E331,[1]!pnp[Product Code],[1]!pnp[OEM Customer (FT1)],"Legacy Product")</f>
        <v>Legacy Product</v>
      </c>
      <c r="O331" s="6" t="str">
        <f t="shared" si="8"/>
        <v/>
      </c>
    </row>
    <row r="332" spans="1:15" s="15" customFormat="1" ht="29" x14ac:dyDescent="0.35">
      <c r="A332" s="29">
        <v>328</v>
      </c>
      <c r="B332" s="28" t="s">
        <v>405</v>
      </c>
      <c r="C332" s="28" t="s">
        <v>404</v>
      </c>
      <c r="D332" s="28" t="s">
        <v>1</v>
      </c>
      <c r="E332" s="28" t="s">
        <v>403</v>
      </c>
      <c r="F332" s="28" t="s">
        <v>403</v>
      </c>
      <c r="G332" s="27">
        <v>1</v>
      </c>
      <c r="H332" s="26">
        <v>19256</v>
      </c>
      <c r="I332" s="24"/>
      <c r="J332" s="25"/>
      <c r="K332" s="24"/>
      <c r="L332" s="23">
        <v>328</v>
      </c>
      <c r="M332" s="8" t="str">
        <f>_xlfn.XLOOKUP(E332,[1]!pnp[Product Code],[1]!pnp[MSRP],"Legacy Product")</f>
        <v>Legacy Product</v>
      </c>
      <c r="N332" s="8" t="str">
        <f>_xlfn.XLOOKUP(E332,[1]!pnp[Product Code],[1]!pnp[OEM Customer (FT1)],"Legacy Product")</f>
        <v>Legacy Product</v>
      </c>
      <c r="O332" s="6" t="str">
        <f t="shared" si="8"/>
        <v/>
      </c>
    </row>
    <row r="333" spans="1:15" s="15" customFormat="1" ht="29" x14ac:dyDescent="0.35">
      <c r="A333" s="29">
        <v>329</v>
      </c>
      <c r="B333" s="28" t="s">
        <v>402</v>
      </c>
      <c r="C333" s="28" t="s">
        <v>401</v>
      </c>
      <c r="D333" s="28" t="s">
        <v>1</v>
      </c>
      <c r="E333" s="28" t="s">
        <v>400</v>
      </c>
      <c r="F333" s="28" t="s">
        <v>400</v>
      </c>
      <c r="G333" s="27">
        <v>1</v>
      </c>
      <c r="H333" s="26">
        <v>28812</v>
      </c>
      <c r="I333" s="24"/>
      <c r="J333" s="25"/>
      <c r="K333" s="24"/>
      <c r="L333" s="23">
        <v>329</v>
      </c>
      <c r="M333" s="8" t="str">
        <f>_xlfn.XLOOKUP(E333,[1]!pnp[Product Code],[1]!pnp[MSRP],"Legacy Product")</f>
        <v>Legacy Product</v>
      </c>
      <c r="N333" s="8" t="str">
        <f>_xlfn.XLOOKUP(E333,[1]!pnp[Product Code],[1]!pnp[OEM Customer (FT1)],"Legacy Product")</f>
        <v>Legacy Product</v>
      </c>
      <c r="O333" s="6" t="str">
        <f t="shared" si="8"/>
        <v/>
      </c>
    </row>
    <row r="334" spans="1:15" s="15" customFormat="1" ht="29" x14ac:dyDescent="0.35">
      <c r="A334" s="29">
        <v>330</v>
      </c>
      <c r="B334" s="28" t="s">
        <v>399</v>
      </c>
      <c r="C334" s="28" t="s">
        <v>398</v>
      </c>
      <c r="D334" s="28" t="s">
        <v>1</v>
      </c>
      <c r="E334" s="28" t="s">
        <v>397</v>
      </c>
      <c r="F334" s="28" t="s">
        <v>397</v>
      </c>
      <c r="G334" s="27">
        <v>1</v>
      </c>
      <c r="H334" s="26">
        <v>38319</v>
      </c>
      <c r="I334" s="24"/>
      <c r="J334" s="25"/>
      <c r="K334" s="24"/>
      <c r="L334" s="23">
        <v>330</v>
      </c>
      <c r="M334" s="8" t="str">
        <f>_xlfn.XLOOKUP(E334,[1]!pnp[Product Code],[1]!pnp[MSRP],"Legacy Product")</f>
        <v>Legacy Product</v>
      </c>
      <c r="N334" s="8" t="str">
        <f>_xlfn.XLOOKUP(E334,[1]!pnp[Product Code],[1]!pnp[OEM Customer (FT1)],"Legacy Product")</f>
        <v>Legacy Product</v>
      </c>
      <c r="O334" s="6" t="str">
        <f t="shared" si="8"/>
        <v/>
      </c>
    </row>
    <row r="335" spans="1:15" s="15" customFormat="1" ht="29" x14ac:dyDescent="0.35">
      <c r="A335" s="29">
        <v>331</v>
      </c>
      <c r="B335" s="28" t="s">
        <v>396</v>
      </c>
      <c r="C335" s="28" t="s">
        <v>395</v>
      </c>
      <c r="D335" s="28" t="s">
        <v>1</v>
      </c>
      <c r="E335" s="28" t="s">
        <v>394</v>
      </c>
      <c r="F335" s="28" t="s">
        <v>394</v>
      </c>
      <c r="G335" s="27">
        <v>1</v>
      </c>
      <c r="H335" s="26">
        <v>47777</v>
      </c>
      <c r="I335" s="24"/>
      <c r="J335" s="25"/>
      <c r="K335" s="24"/>
      <c r="L335" s="23">
        <v>331</v>
      </c>
      <c r="M335" s="8" t="str">
        <f>_xlfn.XLOOKUP(E335,[1]!pnp[Product Code],[1]!pnp[MSRP],"Legacy Product")</f>
        <v>Legacy Product</v>
      </c>
      <c r="N335" s="8" t="str">
        <f>_xlfn.XLOOKUP(E335,[1]!pnp[Product Code],[1]!pnp[OEM Customer (FT1)],"Legacy Product")</f>
        <v>Legacy Product</v>
      </c>
      <c r="O335" s="6" t="str">
        <f t="shared" si="8"/>
        <v/>
      </c>
    </row>
    <row r="336" spans="1:15" s="15" customFormat="1" ht="29" x14ac:dyDescent="0.35">
      <c r="A336" s="29">
        <v>332</v>
      </c>
      <c r="B336" s="28" t="s">
        <v>393</v>
      </c>
      <c r="C336" s="28" t="s">
        <v>392</v>
      </c>
      <c r="D336" s="28" t="s">
        <v>1</v>
      </c>
      <c r="E336" s="28" t="s">
        <v>391</v>
      </c>
      <c r="F336" s="28" t="s">
        <v>391</v>
      </c>
      <c r="G336" s="27">
        <v>1</v>
      </c>
      <c r="H336" s="26">
        <v>36379</v>
      </c>
      <c r="I336" s="24"/>
      <c r="J336" s="25"/>
      <c r="K336" s="24"/>
      <c r="L336" s="23">
        <v>332</v>
      </c>
      <c r="M336" s="8" t="str">
        <f>_xlfn.XLOOKUP(E336,[1]!pnp[Product Code],[1]!pnp[MSRP],"Legacy Product")</f>
        <v>Legacy Product</v>
      </c>
      <c r="N336" s="8" t="str">
        <f>_xlfn.XLOOKUP(E336,[1]!pnp[Product Code],[1]!pnp[OEM Customer (FT1)],"Legacy Product")</f>
        <v>Legacy Product</v>
      </c>
      <c r="O336" s="6" t="str">
        <f t="shared" si="8"/>
        <v/>
      </c>
    </row>
    <row r="337" spans="1:15" s="15" customFormat="1" ht="29" x14ac:dyDescent="0.35">
      <c r="A337" s="29">
        <v>333</v>
      </c>
      <c r="B337" s="28" t="s">
        <v>390</v>
      </c>
      <c r="C337" s="28" t="s">
        <v>389</v>
      </c>
      <c r="D337" s="28" t="s">
        <v>1</v>
      </c>
      <c r="E337" s="28" t="s">
        <v>388</v>
      </c>
      <c r="F337" s="28" t="s">
        <v>388</v>
      </c>
      <c r="G337" s="27">
        <v>1</v>
      </c>
      <c r="H337" s="26">
        <v>72612</v>
      </c>
      <c r="I337" s="24"/>
      <c r="J337" s="25"/>
      <c r="K337" s="24"/>
      <c r="L337" s="23">
        <v>333</v>
      </c>
      <c r="M337" s="8" t="str">
        <f>_xlfn.XLOOKUP(E337,[1]!pnp[Product Code],[1]!pnp[MSRP],"Legacy Product")</f>
        <v>Legacy Product</v>
      </c>
      <c r="N337" s="8" t="str">
        <f>_xlfn.XLOOKUP(E337,[1]!pnp[Product Code],[1]!pnp[OEM Customer (FT1)],"Legacy Product")</f>
        <v>Legacy Product</v>
      </c>
      <c r="O337" s="6" t="str">
        <f t="shared" si="8"/>
        <v/>
      </c>
    </row>
    <row r="338" spans="1:15" s="15" customFormat="1" ht="29" x14ac:dyDescent="0.35">
      <c r="A338" s="29">
        <v>334</v>
      </c>
      <c r="B338" s="28" t="s">
        <v>387</v>
      </c>
      <c r="C338" s="28" t="s">
        <v>386</v>
      </c>
      <c r="D338" s="28" t="s">
        <v>1</v>
      </c>
      <c r="E338" s="28" t="s">
        <v>385</v>
      </c>
      <c r="F338" s="28" t="s">
        <v>385</v>
      </c>
      <c r="G338" s="27">
        <v>1</v>
      </c>
      <c r="H338" s="26">
        <v>108845</v>
      </c>
      <c r="I338" s="24"/>
      <c r="J338" s="25"/>
      <c r="K338" s="24"/>
      <c r="L338" s="23">
        <v>334</v>
      </c>
      <c r="M338" s="8" t="str">
        <f>_xlfn.XLOOKUP(E338,[1]!pnp[Product Code],[1]!pnp[MSRP],"Legacy Product")</f>
        <v>Legacy Product</v>
      </c>
      <c r="N338" s="8" t="str">
        <f>_xlfn.XLOOKUP(E338,[1]!pnp[Product Code],[1]!pnp[OEM Customer (FT1)],"Legacy Product")</f>
        <v>Legacy Product</v>
      </c>
      <c r="O338" s="6" t="str">
        <f t="shared" si="8"/>
        <v/>
      </c>
    </row>
    <row r="339" spans="1:15" s="15" customFormat="1" ht="29" x14ac:dyDescent="0.35">
      <c r="A339" s="29">
        <v>335</v>
      </c>
      <c r="B339" s="28" t="s">
        <v>384</v>
      </c>
      <c r="C339" s="28" t="s">
        <v>383</v>
      </c>
      <c r="D339" s="28" t="s">
        <v>1</v>
      </c>
      <c r="E339" s="28" t="s">
        <v>382</v>
      </c>
      <c r="F339" s="28" t="s">
        <v>382</v>
      </c>
      <c r="G339" s="27">
        <v>1</v>
      </c>
      <c r="H339" s="26">
        <v>145030</v>
      </c>
      <c r="I339" s="24"/>
      <c r="J339" s="25"/>
      <c r="K339" s="24"/>
      <c r="L339" s="23">
        <v>335</v>
      </c>
      <c r="M339" s="8" t="str">
        <f>_xlfn.XLOOKUP(E339,[1]!pnp[Product Code],[1]!pnp[MSRP],"Legacy Product")</f>
        <v>Legacy Product</v>
      </c>
      <c r="N339" s="8" t="str">
        <f>_xlfn.XLOOKUP(E339,[1]!pnp[Product Code],[1]!pnp[OEM Customer (FT1)],"Legacy Product")</f>
        <v>Legacy Product</v>
      </c>
      <c r="O339" s="6" t="str">
        <f t="shared" si="8"/>
        <v/>
      </c>
    </row>
    <row r="340" spans="1:15" s="15" customFormat="1" ht="29" x14ac:dyDescent="0.35">
      <c r="A340" s="29">
        <v>336</v>
      </c>
      <c r="B340" s="28" t="s">
        <v>381</v>
      </c>
      <c r="C340" s="28" t="s">
        <v>380</v>
      </c>
      <c r="D340" s="28" t="s">
        <v>1</v>
      </c>
      <c r="E340" s="28" t="s">
        <v>379</v>
      </c>
      <c r="F340" s="28" t="s">
        <v>379</v>
      </c>
      <c r="G340" s="27">
        <v>1</v>
      </c>
      <c r="H340" s="26">
        <v>181166</v>
      </c>
      <c r="I340" s="24"/>
      <c r="J340" s="25"/>
      <c r="K340" s="24"/>
      <c r="L340" s="23">
        <v>336</v>
      </c>
      <c r="M340" s="8" t="str">
        <f>_xlfn.XLOOKUP(E340,[1]!pnp[Product Code],[1]!pnp[MSRP],"Legacy Product")</f>
        <v>Legacy Product</v>
      </c>
      <c r="N340" s="8" t="str">
        <f>_xlfn.XLOOKUP(E340,[1]!pnp[Product Code],[1]!pnp[OEM Customer (FT1)],"Legacy Product")</f>
        <v>Legacy Product</v>
      </c>
      <c r="O340" s="6" t="str">
        <f t="shared" si="8"/>
        <v/>
      </c>
    </row>
    <row r="341" spans="1:15" s="15" customFormat="1" ht="29" x14ac:dyDescent="0.35">
      <c r="A341" s="29">
        <v>337</v>
      </c>
      <c r="B341" s="28" t="s">
        <v>378</v>
      </c>
      <c r="C341" s="28" t="s">
        <v>377</v>
      </c>
      <c r="D341" s="28" t="s">
        <v>1</v>
      </c>
      <c r="E341" s="28" t="s">
        <v>376</v>
      </c>
      <c r="F341" s="28" t="s">
        <v>376</v>
      </c>
      <c r="G341" s="27">
        <v>1</v>
      </c>
      <c r="H341" s="26">
        <v>4967</v>
      </c>
      <c r="I341" s="24"/>
      <c r="J341" s="25"/>
      <c r="K341" s="24"/>
      <c r="L341" s="23">
        <v>337</v>
      </c>
      <c r="M341" s="8" t="str">
        <f>_xlfn.XLOOKUP(E341,[1]!pnp[Product Code],[1]!pnp[MSRP],"Legacy Product")</f>
        <v>Legacy Product</v>
      </c>
      <c r="N341" s="8" t="str">
        <f>_xlfn.XLOOKUP(E341,[1]!pnp[Product Code],[1]!pnp[OEM Customer (FT1)],"Legacy Product")</f>
        <v>Legacy Product</v>
      </c>
      <c r="O341" s="6" t="str">
        <f t="shared" si="8"/>
        <v/>
      </c>
    </row>
    <row r="342" spans="1:15" s="15" customFormat="1" ht="29" x14ac:dyDescent="0.35">
      <c r="A342" s="29">
        <v>338</v>
      </c>
      <c r="B342" s="28" t="s">
        <v>375</v>
      </c>
      <c r="C342" s="28" t="s">
        <v>374</v>
      </c>
      <c r="D342" s="28" t="s">
        <v>1</v>
      </c>
      <c r="E342" s="28" t="s">
        <v>373</v>
      </c>
      <c r="F342" s="28" t="s">
        <v>373</v>
      </c>
      <c r="G342" s="27">
        <v>1</v>
      </c>
      <c r="H342" s="26">
        <v>9860</v>
      </c>
      <c r="I342" s="24"/>
      <c r="J342" s="25"/>
      <c r="K342" s="24"/>
      <c r="L342" s="23">
        <v>338</v>
      </c>
      <c r="M342" s="8" t="str">
        <f>_xlfn.XLOOKUP(E342,[1]!pnp[Product Code],[1]!pnp[MSRP],"Legacy Product")</f>
        <v>Legacy Product</v>
      </c>
      <c r="N342" s="8" t="str">
        <f>_xlfn.XLOOKUP(E342,[1]!pnp[Product Code],[1]!pnp[OEM Customer (FT1)],"Legacy Product")</f>
        <v>Legacy Product</v>
      </c>
      <c r="O342" s="6" t="str">
        <f t="shared" si="8"/>
        <v/>
      </c>
    </row>
    <row r="343" spans="1:15" s="15" customFormat="1" ht="29" x14ac:dyDescent="0.35">
      <c r="A343" s="29">
        <v>339</v>
      </c>
      <c r="B343" s="28" t="s">
        <v>372</v>
      </c>
      <c r="C343" s="28" t="s">
        <v>371</v>
      </c>
      <c r="D343" s="28" t="s">
        <v>1</v>
      </c>
      <c r="E343" s="28" t="s">
        <v>370</v>
      </c>
      <c r="F343" s="28" t="s">
        <v>370</v>
      </c>
      <c r="G343" s="27">
        <v>1</v>
      </c>
      <c r="H343" s="26">
        <v>14753</v>
      </c>
      <c r="I343" s="24"/>
      <c r="J343" s="25"/>
      <c r="K343" s="24"/>
      <c r="L343" s="23">
        <v>339</v>
      </c>
      <c r="M343" s="8" t="str">
        <f>_xlfn.XLOOKUP(E343,[1]!pnp[Product Code],[1]!pnp[MSRP],"Legacy Product")</f>
        <v>Legacy Product</v>
      </c>
      <c r="N343" s="8" t="str">
        <f>_xlfn.XLOOKUP(E343,[1]!pnp[Product Code],[1]!pnp[OEM Customer (FT1)],"Legacy Product")</f>
        <v>Legacy Product</v>
      </c>
      <c r="O343" s="6" t="str">
        <f t="shared" si="8"/>
        <v/>
      </c>
    </row>
    <row r="344" spans="1:15" s="15" customFormat="1" ht="29" x14ac:dyDescent="0.35">
      <c r="A344" s="29">
        <v>340</v>
      </c>
      <c r="B344" s="28" t="s">
        <v>369</v>
      </c>
      <c r="C344" s="28" t="s">
        <v>368</v>
      </c>
      <c r="D344" s="28" t="s">
        <v>1</v>
      </c>
      <c r="E344" s="28" t="s">
        <v>367</v>
      </c>
      <c r="F344" s="28" t="s">
        <v>367</v>
      </c>
      <c r="G344" s="27">
        <v>1</v>
      </c>
      <c r="H344" s="26">
        <v>19621</v>
      </c>
      <c r="I344" s="24"/>
      <c r="J344" s="25"/>
      <c r="K344" s="24"/>
      <c r="L344" s="23">
        <v>340</v>
      </c>
      <c r="M344" s="8" t="str">
        <f>_xlfn.XLOOKUP(E344,[1]!pnp[Product Code],[1]!pnp[MSRP],"Legacy Product")</f>
        <v>Legacy Product</v>
      </c>
      <c r="N344" s="8" t="str">
        <f>_xlfn.XLOOKUP(E344,[1]!pnp[Product Code],[1]!pnp[OEM Customer (FT1)],"Legacy Product")</f>
        <v>Legacy Product</v>
      </c>
      <c r="O344" s="6" t="str">
        <f t="shared" si="8"/>
        <v/>
      </c>
    </row>
    <row r="345" spans="1:15" s="15" customFormat="1" ht="29" x14ac:dyDescent="0.35">
      <c r="A345" s="29">
        <v>341</v>
      </c>
      <c r="B345" s="28" t="s">
        <v>366</v>
      </c>
      <c r="C345" s="28" t="s">
        <v>365</v>
      </c>
      <c r="D345" s="28" t="s">
        <v>1</v>
      </c>
      <c r="E345" s="28" t="s">
        <v>364</v>
      </c>
      <c r="F345" s="28" t="s">
        <v>364</v>
      </c>
      <c r="G345" s="27">
        <v>1</v>
      </c>
      <c r="H345" s="26">
        <v>24464</v>
      </c>
      <c r="I345" s="24"/>
      <c r="J345" s="25"/>
      <c r="K345" s="24"/>
      <c r="L345" s="23">
        <v>341</v>
      </c>
      <c r="M345" s="8" t="str">
        <f>_xlfn.XLOOKUP(E345,[1]!pnp[Product Code],[1]!pnp[MSRP],"Legacy Product")</f>
        <v>Legacy Product</v>
      </c>
      <c r="N345" s="8" t="str">
        <f>_xlfn.XLOOKUP(E345,[1]!pnp[Product Code],[1]!pnp[OEM Customer (FT1)],"Legacy Product")</f>
        <v>Legacy Product</v>
      </c>
      <c r="O345" s="6" t="str">
        <f t="shared" si="8"/>
        <v/>
      </c>
    </row>
    <row r="346" spans="1:15" s="15" customFormat="1" ht="29" x14ac:dyDescent="0.35">
      <c r="A346" s="29">
        <v>342</v>
      </c>
      <c r="B346" s="28" t="s">
        <v>363</v>
      </c>
      <c r="C346" s="28" t="s">
        <v>362</v>
      </c>
      <c r="D346" s="28" t="s">
        <v>1</v>
      </c>
      <c r="E346" s="28" t="s">
        <v>361</v>
      </c>
      <c r="F346" s="28" t="s">
        <v>361</v>
      </c>
      <c r="G346" s="27">
        <v>1</v>
      </c>
      <c r="H346" s="26">
        <v>11301</v>
      </c>
      <c r="I346" s="24"/>
      <c r="J346" s="25"/>
      <c r="K346" s="24"/>
      <c r="L346" s="23">
        <v>342</v>
      </c>
      <c r="M346" s="8" t="str">
        <f>_xlfn.XLOOKUP(E346,[1]!pnp[Product Code],[1]!pnp[MSRP],"Legacy Product")</f>
        <v>Legacy Product</v>
      </c>
      <c r="N346" s="8" t="str">
        <f>_xlfn.XLOOKUP(E346,[1]!pnp[Product Code],[1]!pnp[OEM Customer (FT1)],"Legacy Product")</f>
        <v>Legacy Product</v>
      </c>
      <c r="O346" s="6" t="str">
        <f t="shared" si="8"/>
        <v/>
      </c>
    </row>
    <row r="347" spans="1:15" s="15" customFormat="1" ht="29" x14ac:dyDescent="0.35">
      <c r="A347" s="29">
        <v>343</v>
      </c>
      <c r="B347" s="28" t="s">
        <v>360</v>
      </c>
      <c r="C347" s="28" t="s">
        <v>359</v>
      </c>
      <c r="D347" s="28" t="s">
        <v>1</v>
      </c>
      <c r="E347" s="28" t="s">
        <v>358</v>
      </c>
      <c r="F347" s="28" t="s">
        <v>358</v>
      </c>
      <c r="G347" s="27">
        <v>1</v>
      </c>
      <c r="H347" s="26">
        <v>22432</v>
      </c>
      <c r="I347" s="24"/>
      <c r="J347" s="25"/>
      <c r="K347" s="24"/>
      <c r="L347" s="23">
        <v>343</v>
      </c>
      <c r="M347" s="8" t="str">
        <f>_xlfn.XLOOKUP(E347,[1]!pnp[Product Code],[1]!pnp[MSRP],"Legacy Product")</f>
        <v>Legacy Product</v>
      </c>
      <c r="N347" s="8" t="str">
        <f>_xlfn.XLOOKUP(E347,[1]!pnp[Product Code],[1]!pnp[OEM Customer (FT1)],"Legacy Product")</f>
        <v>Legacy Product</v>
      </c>
      <c r="O347" s="6" t="str">
        <f t="shared" si="8"/>
        <v/>
      </c>
    </row>
    <row r="348" spans="1:15" s="15" customFormat="1" ht="29" x14ac:dyDescent="0.35">
      <c r="A348" s="29">
        <v>344</v>
      </c>
      <c r="B348" s="28" t="s">
        <v>357</v>
      </c>
      <c r="C348" s="28" t="s">
        <v>356</v>
      </c>
      <c r="D348" s="28" t="s">
        <v>1</v>
      </c>
      <c r="E348" s="28" t="s">
        <v>355</v>
      </c>
      <c r="F348" s="28" t="s">
        <v>355</v>
      </c>
      <c r="G348" s="27">
        <v>1</v>
      </c>
      <c r="H348" s="26">
        <v>33564</v>
      </c>
      <c r="I348" s="24"/>
      <c r="J348" s="25"/>
      <c r="K348" s="24"/>
      <c r="L348" s="23">
        <v>344</v>
      </c>
      <c r="M348" s="8" t="str">
        <f>_xlfn.XLOOKUP(E348,[1]!pnp[Product Code],[1]!pnp[MSRP],"Legacy Product")</f>
        <v>Legacy Product</v>
      </c>
      <c r="N348" s="8" t="str">
        <f>_xlfn.XLOOKUP(E348,[1]!pnp[Product Code],[1]!pnp[OEM Customer (FT1)],"Legacy Product")</f>
        <v>Legacy Product</v>
      </c>
      <c r="O348" s="6" t="str">
        <f t="shared" si="8"/>
        <v/>
      </c>
    </row>
    <row r="349" spans="1:15" s="15" customFormat="1" ht="29" x14ac:dyDescent="0.35">
      <c r="A349" s="29">
        <v>345</v>
      </c>
      <c r="B349" s="28" t="s">
        <v>354</v>
      </c>
      <c r="C349" s="28" t="s">
        <v>353</v>
      </c>
      <c r="D349" s="28" t="s">
        <v>1</v>
      </c>
      <c r="E349" s="28" t="s">
        <v>352</v>
      </c>
      <c r="F349" s="28" t="s">
        <v>352</v>
      </c>
      <c r="G349" s="27">
        <v>1</v>
      </c>
      <c r="H349" s="26">
        <v>44639</v>
      </c>
      <c r="I349" s="24"/>
      <c r="J349" s="25"/>
      <c r="K349" s="24"/>
      <c r="L349" s="23">
        <v>345</v>
      </c>
      <c r="M349" s="8" t="str">
        <f>_xlfn.XLOOKUP(E349,[1]!pnp[Product Code],[1]!pnp[MSRP],"Legacy Product")</f>
        <v>Legacy Product</v>
      </c>
      <c r="N349" s="8" t="str">
        <f>_xlfn.XLOOKUP(E349,[1]!pnp[Product Code],[1]!pnp[OEM Customer (FT1)],"Legacy Product")</f>
        <v>Legacy Product</v>
      </c>
      <c r="O349" s="6" t="str">
        <f t="shared" si="8"/>
        <v/>
      </c>
    </row>
    <row r="350" spans="1:15" s="15" customFormat="1" ht="29" x14ac:dyDescent="0.35">
      <c r="A350" s="29">
        <v>346</v>
      </c>
      <c r="B350" s="28" t="s">
        <v>351</v>
      </c>
      <c r="C350" s="28" t="s">
        <v>350</v>
      </c>
      <c r="D350" s="28" t="s">
        <v>1</v>
      </c>
      <c r="E350" s="28" t="s">
        <v>349</v>
      </c>
      <c r="F350" s="28" t="s">
        <v>349</v>
      </c>
      <c r="G350" s="27">
        <v>1</v>
      </c>
      <c r="H350" s="26">
        <v>55657</v>
      </c>
      <c r="I350" s="24"/>
      <c r="J350" s="25"/>
      <c r="K350" s="24"/>
      <c r="L350" s="23">
        <v>346</v>
      </c>
      <c r="M350" s="8" t="str">
        <f>_xlfn.XLOOKUP(E350,[1]!pnp[Product Code],[1]!pnp[MSRP],"Legacy Product")</f>
        <v>Legacy Product</v>
      </c>
      <c r="N350" s="8" t="str">
        <f>_xlfn.XLOOKUP(E350,[1]!pnp[Product Code],[1]!pnp[OEM Customer (FT1)],"Legacy Product")</f>
        <v>Legacy Product</v>
      </c>
      <c r="O350" s="6" t="str">
        <f t="shared" si="8"/>
        <v/>
      </c>
    </row>
    <row r="351" spans="1:15" s="15" customFormat="1" ht="29" x14ac:dyDescent="0.35">
      <c r="A351" s="29">
        <v>347</v>
      </c>
      <c r="B351" s="28" t="s">
        <v>348</v>
      </c>
      <c r="C351" s="28" t="s">
        <v>347</v>
      </c>
      <c r="D351" s="28" t="s">
        <v>1</v>
      </c>
      <c r="E351" s="28" t="s">
        <v>346</v>
      </c>
      <c r="F351" s="28" t="s">
        <v>346</v>
      </c>
      <c r="G351" s="27">
        <v>1</v>
      </c>
      <c r="H351" s="26">
        <v>13641</v>
      </c>
      <c r="I351" s="24"/>
      <c r="J351" s="25"/>
      <c r="K351" s="24"/>
      <c r="L351" s="23">
        <v>347</v>
      </c>
      <c r="M351" s="8" t="str">
        <f>_xlfn.XLOOKUP(E351,[1]!pnp[Product Code],[1]!pnp[MSRP],"Legacy Product")</f>
        <v>Legacy Product</v>
      </c>
      <c r="N351" s="8" t="str">
        <f>_xlfn.XLOOKUP(E351,[1]!pnp[Product Code],[1]!pnp[OEM Customer (FT1)],"Legacy Product")</f>
        <v>Legacy Product</v>
      </c>
      <c r="O351" s="6" t="str">
        <f t="shared" si="8"/>
        <v/>
      </c>
    </row>
    <row r="352" spans="1:15" s="15" customFormat="1" ht="29" x14ac:dyDescent="0.35">
      <c r="A352" s="29">
        <v>348</v>
      </c>
      <c r="B352" s="28" t="s">
        <v>345</v>
      </c>
      <c r="C352" s="28" t="s">
        <v>344</v>
      </c>
      <c r="D352" s="28" t="s">
        <v>1</v>
      </c>
      <c r="E352" s="28" t="s">
        <v>343</v>
      </c>
      <c r="F352" s="28" t="s">
        <v>343</v>
      </c>
      <c r="G352" s="27">
        <v>1</v>
      </c>
      <c r="H352" s="26">
        <v>27077</v>
      </c>
      <c r="I352" s="24"/>
      <c r="J352" s="25"/>
      <c r="K352" s="24"/>
      <c r="L352" s="23">
        <v>348</v>
      </c>
      <c r="M352" s="8" t="str">
        <f>_xlfn.XLOOKUP(E352,[1]!pnp[Product Code],[1]!pnp[MSRP],"Legacy Product")</f>
        <v>Legacy Product</v>
      </c>
      <c r="N352" s="8" t="str">
        <f>_xlfn.XLOOKUP(E352,[1]!pnp[Product Code],[1]!pnp[OEM Customer (FT1)],"Legacy Product")</f>
        <v>Legacy Product</v>
      </c>
      <c r="O352" s="6" t="str">
        <f t="shared" si="8"/>
        <v/>
      </c>
    </row>
    <row r="353" spans="1:15" s="15" customFormat="1" ht="29" x14ac:dyDescent="0.35">
      <c r="A353" s="29">
        <v>349</v>
      </c>
      <c r="B353" s="28" t="s">
        <v>342</v>
      </c>
      <c r="C353" s="28" t="s">
        <v>341</v>
      </c>
      <c r="D353" s="28" t="s">
        <v>1</v>
      </c>
      <c r="E353" s="28" t="s">
        <v>340</v>
      </c>
      <c r="F353" s="28" t="s">
        <v>340</v>
      </c>
      <c r="G353" s="27">
        <v>1</v>
      </c>
      <c r="H353" s="26">
        <v>40514</v>
      </c>
      <c r="I353" s="24"/>
      <c r="J353" s="25"/>
      <c r="K353" s="24"/>
      <c r="L353" s="23">
        <v>349</v>
      </c>
      <c r="M353" s="8" t="str">
        <f>_xlfn.XLOOKUP(E353,[1]!pnp[Product Code],[1]!pnp[MSRP],"Legacy Product")</f>
        <v>Legacy Product</v>
      </c>
      <c r="N353" s="8" t="str">
        <f>_xlfn.XLOOKUP(E353,[1]!pnp[Product Code],[1]!pnp[OEM Customer (FT1)],"Legacy Product")</f>
        <v>Legacy Product</v>
      </c>
      <c r="O353" s="6" t="str">
        <f t="shared" si="8"/>
        <v/>
      </c>
    </row>
    <row r="354" spans="1:15" s="15" customFormat="1" ht="29" x14ac:dyDescent="0.35">
      <c r="A354" s="29">
        <v>350</v>
      </c>
      <c r="B354" s="28" t="s">
        <v>339</v>
      </c>
      <c r="C354" s="28" t="s">
        <v>338</v>
      </c>
      <c r="D354" s="28" t="s">
        <v>1</v>
      </c>
      <c r="E354" s="28" t="s">
        <v>337</v>
      </c>
      <c r="F354" s="28" t="s">
        <v>337</v>
      </c>
      <c r="G354" s="27">
        <v>1</v>
      </c>
      <c r="H354" s="26">
        <v>53882</v>
      </c>
      <c r="I354" s="24"/>
      <c r="J354" s="25"/>
      <c r="K354" s="24"/>
      <c r="L354" s="23">
        <v>350</v>
      </c>
      <c r="M354" s="8" t="str">
        <f>_xlfn.XLOOKUP(E354,[1]!pnp[Product Code],[1]!pnp[MSRP],"Legacy Product")</f>
        <v>Legacy Product</v>
      </c>
      <c r="N354" s="8" t="str">
        <f>_xlfn.XLOOKUP(E354,[1]!pnp[Product Code],[1]!pnp[OEM Customer (FT1)],"Legacy Product")</f>
        <v>Legacy Product</v>
      </c>
      <c r="O354" s="6" t="str">
        <f t="shared" si="8"/>
        <v/>
      </c>
    </row>
    <row r="355" spans="1:15" s="15" customFormat="1" ht="29" x14ac:dyDescent="0.35">
      <c r="A355" s="29">
        <v>351</v>
      </c>
      <c r="B355" s="28" t="s">
        <v>336</v>
      </c>
      <c r="C355" s="28" t="s">
        <v>335</v>
      </c>
      <c r="D355" s="28" t="s">
        <v>1</v>
      </c>
      <c r="E355" s="28" t="s">
        <v>334</v>
      </c>
      <c r="F355" s="28" t="s">
        <v>334</v>
      </c>
      <c r="G355" s="27">
        <v>1</v>
      </c>
      <c r="H355" s="26">
        <v>67182</v>
      </c>
      <c r="I355" s="24"/>
      <c r="J355" s="25"/>
      <c r="K355" s="24"/>
      <c r="L355" s="23">
        <v>351</v>
      </c>
      <c r="M355" s="8" t="str">
        <f>_xlfn.XLOOKUP(E355,[1]!pnp[Product Code],[1]!pnp[MSRP],"Legacy Product")</f>
        <v>Legacy Product</v>
      </c>
      <c r="N355" s="8" t="str">
        <f>_xlfn.XLOOKUP(E355,[1]!pnp[Product Code],[1]!pnp[OEM Customer (FT1)],"Legacy Product")</f>
        <v>Legacy Product</v>
      </c>
      <c r="O355" s="6" t="str">
        <f t="shared" si="8"/>
        <v/>
      </c>
    </row>
    <row r="356" spans="1:15" s="15" customFormat="1" ht="29" x14ac:dyDescent="0.35">
      <c r="A356" s="29">
        <v>352</v>
      </c>
      <c r="B356" s="28" t="s">
        <v>333</v>
      </c>
      <c r="C356" s="28" t="s">
        <v>332</v>
      </c>
      <c r="D356" s="28" t="s">
        <v>1</v>
      </c>
      <c r="E356" s="28" t="s">
        <v>331</v>
      </c>
      <c r="F356" s="28" t="s">
        <v>331</v>
      </c>
      <c r="G356" s="27">
        <v>1</v>
      </c>
      <c r="H356" s="26">
        <v>17051</v>
      </c>
      <c r="I356" s="24"/>
      <c r="J356" s="25"/>
      <c r="K356" s="24"/>
      <c r="L356" s="23">
        <v>352</v>
      </c>
      <c r="M356" s="8" t="str">
        <f>_xlfn.XLOOKUP(E356,[1]!pnp[Product Code],[1]!pnp[MSRP],"Legacy Product")</f>
        <v>Legacy Product</v>
      </c>
      <c r="N356" s="8" t="str">
        <f>_xlfn.XLOOKUP(E356,[1]!pnp[Product Code],[1]!pnp[OEM Customer (FT1)],"Legacy Product")</f>
        <v>Legacy Product</v>
      </c>
      <c r="O356" s="6" t="str">
        <f t="shared" si="8"/>
        <v/>
      </c>
    </row>
    <row r="357" spans="1:15" s="15" customFormat="1" ht="29" x14ac:dyDescent="0.35">
      <c r="A357" s="29">
        <v>353</v>
      </c>
      <c r="B357" s="28" t="s">
        <v>330</v>
      </c>
      <c r="C357" s="28" t="s">
        <v>329</v>
      </c>
      <c r="D357" s="28" t="s">
        <v>1</v>
      </c>
      <c r="E357" s="28" t="s">
        <v>328</v>
      </c>
      <c r="F357" s="28" t="s">
        <v>328</v>
      </c>
      <c r="G357" s="27">
        <v>1</v>
      </c>
      <c r="H357" s="26">
        <v>33898</v>
      </c>
      <c r="I357" s="24"/>
      <c r="J357" s="25"/>
      <c r="K357" s="24"/>
      <c r="L357" s="23">
        <v>353</v>
      </c>
      <c r="M357" s="8" t="str">
        <f>_xlfn.XLOOKUP(E357,[1]!pnp[Product Code],[1]!pnp[MSRP],"Legacy Product")</f>
        <v>Legacy Product</v>
      </c>
      <c r="N357" s="8" t="str">
        <f>_xlfn.XLOOKUP(E357,[1]!pnp[Product Code],[1]!pnp[OEM Customer (FT1)],"Legacy Product")</f>
        <v>Legacy Product</v>
      </c>
      <c r="O357" s="6" t="str">
        <f t="shared" si="8"/>
        <v/>
      </c>
    </row>
    <row r="358" spans="1:15" s="15" customFormat="1" ht="29" x14ac:dyDescent="0.35">
      <c r="A358" s="29">
        <v>354</v>
      </c>
      <c r="B358" s="28" t="s">
        <v>327</v>
      </c>
      <c r="C358" s="28" t="s">
        <v>326</v>
      </c>
      <c r="D358" s="28" t="s">
        <v>1</v>
      </c>
      <c r="E358" s="28" t="s">
        <v>325</v>
      </c>
      <c r="F358" s="28" t="s">
        <v>325</v>
      </c>
      <c r="G358" s="27">
        <v>1</v>
      </c>
      <c r="H358" s="26">
        <v>50745</v>
      </c>
      <c r="I358" s="24"/>
      <c r="J358" s="25"/>
      <c r="K358" s="24"/>
      <c r="L358" s="23">
        <v>354</v>
      </c>
      <c r="M358" s="8" t="str">
        <f>_xlfn.XLOOKUP(E358,[1]!pnp[Product Code],[1]!pnp[MSRP],"Legacy Product")</f>
        <v>Legacy Product</v>
      </c>
      <c r="N358" s="8" t="str">
        <f>_xlfn.XLOOKUP(E358,[1]!pnp[Product Code],[1]!pnp[OEM Customer (FT1)],"Legacy Product")</f>
        <v>Legacy Product</v>
      </c>
      <c r="O358" s="6" t="str">
        <f t="shared" si="8"/>
        <v/>
      </c>
    </row>
    <row r="359" spans="1:15" s="15" customFormat="1" ht="29" x14ac:dyDescent="0.35">
      <c r="A359" s="29">
        <v>355</v>
      </c>
      <c r="B359" s="28" t="s">
        <v>324</v>
      </c>
      <c r="C359" s="28" t="s">
        <v>323</v>
      </c>
      <c r="D359" s="28" t="s">
        <v>1</v>
      </c>
      <c r="E359" s="28" t="s">
        <v>322</v>
      </c>
      <c r="F359" s="28" t="s">
        <v>322</v>
      </c>
      <c r="G359" s="27">
        <v>1</v>
      </c>
      <c r="H359" s="26">
        <v>67523</v>
      </c>
      <c r="I359" s="24"/>
      <c r="J359" s="25"/>
      <c r="K359" s="24"/>
      <c r="L359" s="23">
        <v>355</v>
      </c>
      <c r="M359" s="8" t="str">
        <f>_xlfn.XLOOKUP(E359,[1]!pnp[Product Code],[1]!pnp[MSRP],"Legacy Product")</f>
        <v>Legacy Product</v>
      </c>
      <c r="N359" s="8" t="str">
        <f>_xlfn.XLOOKUP(E359,[1]!pnp[Product Code],[1]!pnp[OEM Customer (FT1)],"Legacy Product")</f>
        <v>Legacy Product</v>
      </c>
      <c r="O359" s="6" t="str">
        <f t="shared" si="8"/>
        <v/>
      </c>
    </row>
    <row r="360" spans="1:15" s="15" customFormat="1" ht="29" x14ac:dyDescent="0.35">
      <c r="A360" s="29">
        <v>356</v>
      </c>
      <c r="B360" s="28" t="s">
        <v>321</v>
      </c>
      <c r="C360" s="28" t="s">
        <v>320</v>
      </c>
      <c r="D360" s="28" t="s">
        <v>1</v>
      </c>
      <c r="E360" s="28" t="s">
        <v>319</v>
      </c>
      <c r="F360" s="28" t="s">
        <v>319</v>
      </c>
      <c r="G360" s="27">
        <v>1</v>
      </c>
      <c r="H360" s="26">
        <v>84233</v>
      </c>
      <c r="I360" s="24"/>
      <c r="J360" s="25"/>
      <c r="K360" s="24"/>
      <c r="L360" s="23">
        <v>356</v>
      </c>
      <c r="M360" s="8" t="str">
        <f>_xlfn.XLOOKUP(E360,[1]!pnp[Product Code],[1]!pnp[MSRP],"Legacy Product")</f>
        <v>Legacy Product</v>
      </c>
      <c r="N360" s="8" t="str">
        <f>_xlfn.XLOOKUP(E360,[1]!pnp[Product Code],[1]!pnp[OEM Customer (FT1)],"Legacy Product")</f>
        <v>Legacy Product</v>
      </c>
      <c r="O360" s="6" t="str">
        <f t="shared" si="8"/>
        <v/>
      </c>
    </row>
    <row r="361" spans="1:15" s="15" customFormat="1" ht="29" x14ac:dyDescent="0.35">
      <c r="A361" s="29">
        <v>357</v>
      </c>
      <c r="B361" s="28" t="s">
        <v>318</v>
      </c>
      <c r="C361" s="28" t="s">
        <v>317</v>
      </c>
      <c r="D361" s="28" t="s">
        <v>1</v>
      </c>
      <c r="E361" s="28" t="s">
        <v>316</v>
      </c>
      <c r="F361" s="28" t="s">
        <v>316</v>
      </c>
      <c r="G361" s="27">
        <v>1</v>
      </c>
      <c r="H361" s="26">
        <v>20462</v>
      </c>
      <c r="I361" s="24"/>
      <c r="J361" s="25"/>
      <c r="K361" s="24"/>
      <c r="L361" s="23">
        <v>357</v>
      </c>
      <c r="M361" s="8" t="str">
        <f>_xlfn.XLOOKUP(E361,[1]!pnp[Product Code],[1]!pnp[MSRP],"Legacy Product")</f>
        <v>Legacy Product</v>
      </c>
      <c r="N361" s="8" t="str">
        <f>_xlfn.XLOOKUP(E361,[1]!pnp[Product Code],[1]!pnp[OEM Customer (FT1)],"Legacy Product")</f>
        <v>Legacy Product</v>
      </c>
      <c r="O361" s="6" t="str">
        <f t="shared" si="8"/>
        <v/>
      </c>
    </row>
    <row r="362" spans="1:15" s="15" customFormat="1" ht="29" x14ac:dyDescent="0.35">
      <c r="A362" s="29">
        <v>358</v>
      </c>
      <c r="B362" s="28" t="s">
        <v>315</v>
      </c>
      <c r="C362" s="28" t="s">
        <v>314</v>
      </c>
      <c r="D362" s="28" t="s">
        <v>1</v>
      </c>
      <c r="E362" s="28" t="s">
        <v>313</v>
      </c>
      <c r="F362" s="28" t="s">
        <v>313</v>
      </c>
      <c r="G362" s="27">
        <v>1</v>
      </c>
      <c r="H362" s="26">
        <v>40718</v>
      </c>
      <c r="I362" s="24"/>
      <c r="J362" s="25"/>
      <c r="K362" s="24"/>
      <c r="L362" s="23">
        <v>358</v>
      </c>
      <c r="M362" s="8" t="str">
        <f>_xlfn.XLOOKUP(E362,[1]!pnp[Product Code],[1]!pnp[MSRP],"Legacy Product")</f>
        <v>Legacy Product</v>
      </c>
      <c r="N362" s="8" t="str">
        <f>_xlfn.XLOOKUP(E362,[1]!pnp[Product Code],[1]!pnp[OEM Customer (FT1)],"Legacy Product")</f>
        <v>Legacy Product</v>
      </c>
      <c r="O362" s="6" t="str">
        <f t="shared" si="8"/>
        <v/>
      </c>
    </row>
    <row r="363" spans="1:15" s="15" customFormat="1" ht="29" x14ac:dyDescent="0.35">
      <c r="A363" s="29">
        <v>359</v>
      </c>
      <c r="B363" s="28" t="s">
        <v>312</v>
      </c>
      <c r="C363" s="28" t="s">
        <v>311</v>
      </c>
      <c r="D363" s="28" t="s">
        <v>1</v>
      </c>
      <c r="E363" s="28" t="s">
        <v>310</v>
      </c>
      <c r="F363" s="28" t="s">
        <v>310</v>
      </c>
      <c r="G363" s="27">
        <v>1</v>
      </c>
      <c r="H363" s="26">
        <v>60975</v>
      </c>
      <c r="I363" s="24"/>
      <c r="J363" s="25"/>
      <c r="K363" s="24"/>
      <c r="L363" s="23">
        <v>359</v>
      </c>
      <c r="M363" s="8" t="str">
        <f>_xlfn.XLOOKUP(E363,[1]!pnp[Product Code],[1]!pnp[MSRP],"Legacy Product")</f>
        <v>Legacy Product</v>
      </c>
      <c r="N363" s="8" t="str">
        <f>_xlfn.XLOOKUP(E363,[1]!pnp[Product Code],[1]!pnp[OEM Customer (FT1)],"Legacy Product")</f>
        <v>Legacy Product</v>
      </c>
      <c r="O363" s="6" t="str">
        <f t="shared" si="8"/>
        <v/>
      </c>
    </row>
    <row r="364" spans="1:15" s="15" customFormat="1" ht="29" x14ac:dyDescent="0.35">
      <c r="A364" s="29">
        <v>360</v>
      </c>
      <c r="B364" s="28" t="s">
        <v>309</v>
      </c>
      <c r="C364" s="28" t="s">
        <v>308</v>
      </c>
      <c r="D364" s="28" t="s">
        <v>1</v>
      </c>
      <c r="E364" s="28" t="s">
        <v>307</v>
      </c>
      <c r="F364" s="28" t="s">
        <v>307</v>
      </c>
      <c r="G364" s="27">
        <v>1</v>
      </c>
      <c r="H364" s="26">
        <v>81164</v>
      </c>
      <c r="I364" s="24"/>
      <c r="J364" s="25"/>
      <c r="K364" s="24"/>
      <c r="L364" s="23">
        <v>360</v>
      </c>
      <c r="M364" s="8" t="str">
        <f>_xlfn.XLOOKUP(E364,[1]!pnp[Product Code],[1]!pnp[MSRP],"Legacy Product")</f>
        <v>Legacy Product</v>
      </c>
      <c r="N364" s="8" t="str">
        <f>_xlfn.XLOOKUP(E364,[1]!pnp[Product Code],[1]!pnp[OEM Customer (FT1)],"Legacy Product")</f>
        <v>Legacy Product</v>
      </c>
      <c r="O364" s="6" t="str">
        <f t="shared" si="8"/>
        <v/>
      </c>
    </row>
    <row r="365" spans="1:15" s="15" customFormat="1" ht="29" x14ac:dyDescent="0.35">
      <c r="A365" s="29">
        <v>361</v>
      </c>
      <c r="B365" s="28" t="s">
        <v>306</v>
      </c>
      <c r="C365" s="28" t="s">
        <v>305</v>
      </c>
      <c r="D365" s="28" t="s">
        <v>1</v>
      </c>
      <c r="E365" s="28" t="s">
        <v>304</v>
      </c>
      <c r="F365" s="28" t="s">
        <v>304</v>
      </c>
      <c r="G365" s="27">
        <v>1</v>
      </c>
      <c r="H365" s="26">
        <v>101284</v>
      </c>
      <c r="I365" s="24"/>
      <c r="J365" s="25"/>
      <c r="K365" s="24"/>
      <c r="L365" s="23">
        <v>361</v>
      </c>
      <c r="M365" s="8" t="str">
        <f>_xlfn.XLOOKUP(E365,[1]!pnp[Product Code],[1]!pnp[MSRP],"Legacy Product")</f>
        <v>Legacy Product</v>
      </c>
      <c r="N365" s="8" t="str">
        <f>_xlfn.XLOOKUP(E365,[1]!pnp[Product Code],[1]!pnp[OEM Customer (FT1)],"Legacy Product")</f>
        <v>Legacy Product</v>
      </c>
      <c r="O365" s="6" t="str">
        <f t="shared" si="8"/>
        <v/>
      </c>
    </row>
    <row r="366" spans="1:15" s="15" customFormat="1" ht="29" x14ac:dyDescent="0.35">
      <c r="A366" s="29">
        <v>362</v>
      </c>
      <c r="B366" s="28" t="s">
        <v>303</v>
      </c>
      <c r="C366" s="28" t="s">
        <v>302</v>
      </c>
      <c r="D366" s="28" t="s">
        <v>1</v>
      </c>
      <c r="E366" s="28" t="s">
        <v>301</v>
      </c>
      <c r="F366" s="28" t="s">
        <v>301</v>
      </c>
      <c r="G366" s="27">
        <v>1</v>
      </c>
      <c r="H366" s="26">
        <v>27652</v>
      </c>
      <c r="I366" s="24"/>
      <c r="J366" s="25"/>
      <c r="K366" s="24"/>
      <c r="L366" s="23">
        <v>362</v>
      </c>
      <c r="M366" s="8" t="str">
        <f>_xlfn.XLOOKUP(E366,[1]!pnp[Product Code],[1]!pnp[MSRP],"Legacy Product")</f>
        <v>Legacy Product</v>
      </c>
      <c r="N366" s="8" t="str">
        <f>_xlfn.XLOOKUP(E366,[1]!pnp[Product Code],[1]!pnp[OEM Customer (FT1)],"Legacy Product")</f>
        <v>Legacy Product</v>
      </c>
      <c r="O366" s="6" t="str">
        <f t="shared" si="8"/>
        <v/>
      </c>
    </row>
    <row r="367" spans="1:15" s="15" customFormat="1" ht="29" x14ac:dyDescent="0.35">
      <c r="A367" s="29">
        <v>363</v>
      </c>
      <c r="B367" s="28" t="s">
        <v>300</v>
      </c>
      <c r="C367" s="28" t="s">
        <v>299</v>
      </c>
      <c r="D367" s="28" t="s">
        <v>1</v>
      </c>
      <c r="E367" s="28" t="s">
        <v>298</v>
      </c>
      <c r="F367" s="28" t="s">
        <v>298</v>
      </c>
      <c r="G367" s="27">
        <v>1</v>
      </c>
      <c r="H367" s="26">
        <v>55066</v>
      </c>
      <c r="I367" s="24"/>
      <c r="J367" s="25"/>
      <c r="K367" s="24"/>
      <c r="L367" s="23">
        <v>363</v>
      </c>
      <c r="M367" s="8" t="str">
        <f>_xlfn.XLOOKUP(E367,[1]!pnp[Product Code],[1]!pnp[MSRP],"Legacy Product")</f>
        <v>Legacy Product</v>
      </c>
      <c r="N367" s="8" t="str">
        <f>_xlfn.XLOOKUP(E367,[1]!pnp[Product Code],[1]!pnp[OEM Customer (FT1)],"Legacy Product")</f>
        <v>Legacy Product</v>
      </c>
      <c r="O367" s="6" t="str">
        <f t="shared" si="8"/>
        <v/>
      </c>
    </row>
    <row r="368" spans="1:15" s="15" customFormat="1" ht="29" x14ac:dyDescent="0.35">
      <c r="A368" s="29">
        <v>364</v>
      </c>
      <c r="B368" s="28" t="s">
        <v>297</v>
      </c>
      <c r="C368" s="28" t="s">
        <v>296</v>
      </c>
      <c r="D368" s="28" t="s">
        <v>1</v>
      </c>
      <c r="E368" s="28" t="s">
        <v>295</v>
      </c>
      <c r="F368" s="28" t="s">
        <v>295</v>
      </c>
      <c r="G368" s="27">
        <v>1</v>
      </c>
      <c r="H368" s="26">
        <v>82481</v>
      </c>
      <c r="I368" s="24"/>
      <c r="J368" s="25"/>
      <c r="K368" s="24"/>
      <c r="L368" s="23">
        <v>364</v>
      </c>
      <c r="M368" s="8" t="str">
        <f>_xlfn.XLOOKUP(E368,[1]!pnp[Product Code],[1]!pnp[MSRP],"Legacy Product")</f>
        <v>Legacy Product</v>
      </c>
      <c r="N368" s="8" t="str">
        <f>_xlfn.XLOOKUP(E368,[1]!pnp[Product Code],[1]!pnp[OEM Customer (FT1)],"Legacy Product")</f>
        <v>Legacy Product</v>
      </c>
      <c r="O368" s="6" t="str">
        <f t="shared" si="8"/>
        <v/>
      </c>
    </row>
    <row r="369" spans="1:15" s="15" customFormat="1" ht="29" x14ac:dyDescent="0.35">
      <c r="A369" s="29">
        <v>365</v>
      </c>
      <c r="B369" s="28" t="s">
        <v>294</v>
      </c>
      <c r="C369" s="28" t="s">
        <v>293</v>
      </c>
      <c r="D369" s="28" t="s">
        <v>1</v>
      </c>
      <c r="E369" s="28" t="s">
        <v>292</v>
      </c>
      <c r="F369" s="28" t="s">
        <v>292</v>
      </c>
      <c r="G369" s="27">
        <v>1</v>
      </c>
      <c r="H369" s="26">
        <v>109817</v>
      </c>
      <c r="I369" s="24"/>
      <c r="J369" s="25"/>
      <c r="K369" s="24"/>
      <c r="L369" s="23">
        <v>365</v>
      </c>
      <c r="M369" s="8" t="str">
        <f>_xlfn.XLOOKUP(E369,[1]!pnp[Product Code],[1]!pnp[MSRP],"Legacy Product")</f>
        <v>Legacy Product</v>
      </c>
      <c r="N369" s="8" t="str">
        <f>_xlfn.XLOOKUP(E369,[1]!pnp[Product Code],[1]!pnp[OEM Customer (FT1)],"Legacy Product")</f>
        <v>Legacy Product</v>
      </c>
      <c r="O369" s="6" t="str">
        <f t="shared" si="8"/>
        <v/>
      </c>
    </row>
    <row r="370" spans="1:15" s="15" customFormat="1" ht="29" x14ac:dyDescent="0.35">
      <c r="A370" s="29">
        <v>366</v>
      </c>
      <c r="B370" s="28" t="s">
        <v>291</v>
      </c>
      <c r="C370" s="28" t="s">
        <v>290</v>
      </c>
      <c r="D370" s="28" t="s">
        <v>1</v>
      </c>
      <c r="E370" s="28" t="s">
        <v>289</v>
      </c>
      <c r="F370" s="28" t="s">
        <v>289</v>
      </c>
      <c r="G370" s="27">
        <v>1</v>
      </c>
      <c r="H370" s="26">
        <v>137074</v>
      </c>
      <c r="I370" s="24"/>
      <c r="J370" s="25"/>
      <c r="K370" s="24"/>
      <c r="L370" s="23">
        <v>366</v>
      </c>
      <c r="M370" s="8" t="str">
        <f>_xlfn.XLOOKUP(E370,[1]!pnp[Product Code],[1]!pnp[MSRP],"Legacy Product")</f>
        <v>Legacy Product</v>
      </c>
      <c r="N370" s="8" t="str">
        <f>_xlfn.XLOOKUP(E370,[1]!pnp[Product Code],[1]!pnp[OEM Customer (FT1)],"Legacy Product")</f>
        <v>Legacy Product</v>
      </c>
      <c r="O370" s="6" t="str">
        <f t="shared" si="8"/>
        <v/>
      </c>
    </row>
    <row r="371" spans="1:15" s="15" customFormat="1" ht="29" x14ac:dyDescent="0.35">
      <c r="A371" s="29">
        <v>367</v>
      </c>
      <c r="B371" s="28" t="s">
        <v>288</v>
      </c>
      <c r="C371" s="28" t="s">
        <v>287</v>
      </c>
      <c r="D371" s="28" t="s">
        <v>1</v>
      </c>
      <c r="E371" s="28" t="s">
        <v>286</v>
      </c>
      <c r="F371" s="28" t="s">
        <v>286</v>
      </c>
      <c r="G371" s="27">
        <v>1</v>
      </c>
      <c r="H371" s="26">
        <v>15801</v>
      </c>
      <c r="I371" s="24"/>
      <c r="J371" s="25"/>
      <c r="K371" s="24"/>
      <c r="L371" s="23">
        <v>367</v>
      </c>
      <c r="M371" s="8" t="str">
        <f>_xlfn.XLOOKUP(E371,[1]!pnp[Product Code],[1]!pnp[MSRP],"Legacy Product")</f>
        <v>Legacy Product</v>
      </c>
      <c r="N371" s="8" t="str">
        <f>_xlfn.XLOOKUP(E371,[1]!pnp[Product Code],[1]!pnp[OEM Customer (FT1)],"Legacy Product")</f>
        <v>Legacy Product</v>
      </c>
      <c r="O371" s="6" t="str">
        <f t="shared" si="8"/>
        <v/>
      </c>
    </row>
    <row r="372" spans="1:15" s="15" customFormat="1" ht="29" x14ac:dyDescent="0.35">
      <c r="A372" s="29">
        <v>368</v>
      </c>
      <c r="B372" s="28" t="s">
        <v>285</v>
      </c>
      <c r="C372" s="28" t="s">
        <v>284</v>
      </c>
      <c r="D372" s="28" t="s">
        <v>1</v>
      </c>
      <c r="E372" s="28" t="s">
        <v>283</v>
      </c>
      <c r="F372" s="28" t="s">
        <v>283</v>
      </c>
      <c r="G372" s="27">
        <v>1</v>
      </c>
      <c r="H372" s="26">
        <v>31365</v>
      </c>
      <c r="I372" s="24"/>
      <c r="J372" s="25"/>
      <c r="K372" s="24"/>
      <c r="L372" s="23">
        <v>368</v>
      </c>
      <c r="M372" s="8" t="str">
        <f>_xlfn.XLOOKUP(E372,[1]!pnp[Product Code],[1]!pnp[MSRP],"Legacy Product")</f>
        <v>Legacy Product</v>
      </c>
      <c r="N372" s="8" t="str">
        <f>_xlfn.XLOOKUP(E372,[1]!pnp[Product Code],[1]!pnp[OEM Customer (FT1)],"Legacy Product")</f>
        <v>Legacy Product</v>
      </c>
      <c r="O372" s="6" t="str">
        <f t="shared" si="8"/>
        <v/>
      </c>
    </row>
    <row r="373" spans="1:15" s="15" customFormat="1" ht="29" x14ac:dyDescent="0.35">
      <c r="A373" s="29">
        <v>369</v>
      </c>
      <c r="B373" s="28" t="s">
        <v>282</v>
      </c>
      <c r="C373" s="28" t="s">
        <v>281</v>
      </c>
      <c r="D373" s="28" t="s">
        <v>1</v>
      </c>
      <c r="E373" s="28" t="s">
        <v>280</v>
      </c>
      <c r="F373" s="28" t="s">
        <v>280</v>
      </c>
      <c r="G373" s="27">
        <v>1</v>
      </c>
      <c r="H373" s="26">
        <v>46929</v>
      </c>
      <c r="I373" s="24"/>
      <c r="J373" s="25"/>
      <c r="K373" s="24"/>
      <c r="L373" s="23">
        <v>369</v>
      </c>
      <c r="M373" s="8" t="str">
        <f>_xlfn.XLOOKUP(E373,[1]!pnp[Product Code],[1]!pnp[MSRP],"Legacy Product")</f>
        <v>Legacy Product</v>
      </c>
      <c r="N373" s="8" t="str">
        <f>_xlfn.XLOOKUP(E373,[1]!pnp[Product Code],[1]!pnp[OEM Customer (FT1)],"Legacy Product")</f>
        <v>Legacy Product</v>
      </c>
      <c r="O373" s="6" t="str">
        <f t="shared" si="8"/>
        <v/>
      </c>
    </row>
    <row r="374" spans="1:15" s="15" customFormat="1" ht="29" x14ac:dyDescent="0.35">
      <c r="A374" s="29">
        <v>370</v>
      </c>
      <c r="B374" s="28" t="s">
        <v>279</v>
      </c>
      <c r="C374" s="28" t="s">
        <v>278</v>
      </c>
      <c r="D374" s="28" t="s">
        <v>1</v>
      </c>
      <c r="E374" s="28" t="s">
        <v>277</v>
      </c>
      <c r="F374" s="28" t="s">
        <v>277</v>
      </c>
      <c r="G374" s="27">
        <v>1</v>
      </c>
      <c r="H374" s="26">
        <v>62414</v>
      </c>
      <c r="I374" s="24"/>
      <c r="J374" s="25"/>
      <c r="K374" s="24"/>
      <c r="L374" s="23">
        <v>370</v>
      </c>
      <c r="M374" s="8" t="str">
        <f>_xlfn.XLOOKUP(E374,[1]!pnp[Product Code],[1]!pnp[MSRP],"Legacy Product")</f>
        <v>Legacy Product</v>
      </c>
      <c r="N374" s="8" t="str">
        <f>_xlfn.XLOOKUP(E374,[1]!pnp[Product Code],[1]!pnp[OEM Customer (FT1)],"Legacy Product")</f>
        <v>Legacy Product</v>
      </c>
      <c r="O374" s="6" t="str">
        <f t="shared" si="8"/>
        <v/>
      </c>
    </row>
    <row r="375" spans="1:15" s="15" customFormat="1" ht="29" x14ac:dyDescent="0.35">
      <c r="A375" s="29">
        <v>371</v>
      </c>
      <c r="B375" s="28" t="s">
        <v>276</v>
      </c>
      <c r="C375" s="28" t="s">
        <v>275</v>
      </c>
      <c r="D375" s="28" t="s">
        <v>1</v>
      </c>
      <c r="E375" s="28" t="s">
        <v>274</v>
      </c>
      <c r="F375" s="28" t="s">
        <v>274</v>
      </c>
      <c r="G375" s="27">
        <v>1</v>
      </c>
      <c r="H375" s="26">
        <v>77820</v>
      </c>
      <c r="I375" s="24"/>
      <c r="J375" s="25"/>
      <c r="K375" s="24"/>
      <c r="L375" s="23">
        <v>371</v>
      </c>
      <c r="M375" s="8" t="str">
        <f>_xlfn.XLOOKUP(E375,[1]!pnp[Product Code],[1]!pnp[MSRP],"Legacy Product")</f>
        <v>Legacy Product</v>
      </c>
      <c r="N375" s="8" t="str">
        <f>_xlfn.XLOOKUP(E375,[1]!pnp[Product Code],[1]!pnp[OEM Customer (FT1)],"Legacy Product")</f>
        <v>Legacy Product</v>
      </c>
      <c r="O375" s="6" t="str">
        <f t="shared" si="8"/>
        <v/>
      </c>
    </row>
    <row r="376" spans="1:15" s="15" customFormat="1" ht="29" x14ac:dyDescent="0.35">
      <c r="A376" s="29">
        <v>372</v>
      </c>
      <c r="B376" s="28" t="s">
        <v>273</v>
      </c>
      <c r="C376" s="28" t="s">
        <v>272</v>
      </c>
      <c r="D376" s="28" t="s">
        <v>1</v>
      </c>
      <c r="E376" s="28" t="s">
        <v>271</v>
      </c>
      <c r="F376" s="28" t="s">
        <v>271</v>
      </c>
      <c r="G376" s="27">
        <v>1</v>
      </c>
      <c r="H376" s="26">
        <v>51353</v>
      </c>
      <c r="I376" s="24"/>
      <c r="J376" s="25"/>
      <c r="K376" s="24"/>
      <c r="L376" s="23">
        <v>372</v>
      </c>
      <c r="M376" s="8" t="str">
        <f>_xlfn.XLOOKUP(E376,[1]!pnp[Product Code],[1]!pnp[MSRP],"Legacy Product")</f>
        <v>Legacy Product</v>
      </c>
      <c r="N376" s="8" t="str">
        <f>_xlfn.XLOOKUP(E376,[1]!pnp[Product Code],[1]!pnp[OEM Customer (FT1)],"Legacy Product")</f>
        <v>Legacy Product</v>
      </c>
      <c r="O376" s="6" t="str">
        <f t="shared" si="8"/>
        <v/>
      </c>
    </row>
    <row r="377" spans="1:15" s="15" customFormat="1" ht="29" x14ac:dyDescent="0.35">
      <c r="A377" s="29">
        <v>373</v>
      </c>
      <c r="B377" s="28" t="s">
        <v>270</v>
      </c>
      <c r="C377" s="28" t="s">
        <v>269</v>
      </c>
      <c r="D377" s="28" t="s">
        <v>1</v>
      </c>
      <c r="E377" s="28" t="s">
        <v>268</v>
      </c>
      <c r="F377" s="28" t="s">
        <v>268</v>
      </c>
      <c r="G377" s="27">
        <v>1</v>
      </c>
      <c r="H377" s="26">
        <v>102469</v>
      </c>
      <c r="I377" s="24"/>
      <c r="J377" s="25"/>
      <c r="K377" s="24"/>
      <c r="L377" s="23">
        <v>373</v>
      </c>
      <c r="M377" s="8" t="str">
        <f>_xlfn.XLOOKUP(E377,[1]!pnp[Product Code],[1]!pnp[MSRP],"Legacy Product")</f>
        <v>Legacy Product</v>
      </c>
      <c r="N377" s="8" t="str">
        <f>_xlfn.XLOOKUP(E377,[1]!pnp[Product Code],[1]!pnp[OEM Customer (FT1)],"Legacy Product")</f>
        <v>Legacy Product</v>
      </c>
      <c r="O377" s="6" t="str">
        <f t="shared" si="8"/>
        <v/>
      </c>
    </row>
    <row r="378" spans="1:15" s="15" customFormat="1" ht="29" x14ac:dyDescent="0.35">
      <c r="A378" s="29">
        <v>374</v>
      </c>
      <c r="B378" s="28" t="s">
        <v>267</v>
      </c>
      <c r="C378" s="28" t="s">
        <v>266</v>
      </c>
      <c r="D378" s="28" t="s">
        <v>1</v>
      </c>
      <c r="E378" s="28" t="s">
        <v>265</v>
      </c>
      <c r="F378" s="28" t="s">
        <v>265</v>
      </c>
      <c r="G378" s="27">
        <v>1</v>
      </c>
      <c r="H378" s="26">
        <v>153586</v>
      </c>
      <c r="I378" s="24"/>
      <c r="J378" s="25"/>
      <c r="K378" s="24"/>
      <c r="L378" s="23">
        <v>374</v>
      </c>
      <c r="M378" s="8" t="str">
        <f>_xlfn.XLOOKUP(E378,[1]!pnp[Product Code],[1]!pnp[MSRP],"Legacy Product")</f>
        <v>Legacy Product</v>
      </c>
      <c r="N378" s="8" t="str">
        <f>_xlfn.XLOOKUP(E378,[1]!pnp[Product Code],[1]!pnp[OEM Customer (FT1)],"Legacy Product")</f>
        <v>Legacy Product</v>
      </c>
      <c r="O378" s="6" t="str">
        <f t="shared" si="8"/>
        <v/>
      </c>
    </row>
    <row r="379" spans="1:15" s="15" customFormat="1" ht="29" x14ac:dyDescent="0.35">
      <c r="A379" s="29">
        <v>375</v>
      </c>
      <c r="B379" s="28" t="s">
        <v>264</v>
      </c>
      <c r="C379" s="28" t="s">
        <v>263</v>
      </c>
      <c r="D379" s="28" t="s">
        <v>1</v>
      </c>
      <c r="E379" s="28" t="s">
        <v>262</v>
      </c>
      <c r="F379" s="28" t="s">
        <v>262</v>
      </c>
      <c r="G379" s="27">
        <v>1</v>
      </c>
      <c r="H379" s="26">
        <v>204623</v>
      </c>
      <c r="I379" s="24"/>
      <c r="J379" s="25"/>
      <c r="K379" s="24"/>
      <c r="L379" s="23">
        <v>375</v>
      </c>
      <c r="M379" s="8" t="str">
        <f>_xlfn.XLOOKUP(E379,[1]!pnp[Product Code],[1]!pnp[MSRP],"Legacy Product")</f>
        <v>Legacy Product</v>
      </c>
      <c r="N379" s="8" t="str">
        <f>_xlfn.XLOOKUP(E379,[1]!pnp[Product Code],[1]!pnp[OEM Customer (FT1)],"Legacy Product")</f>
        <v>Legacy Product</v>
      </c>
      <c r="O379" s="6" t="str">
        <f t="shared" si="8"/>
        <v/>
      </c>
    </row>
    <row r="380" spans="1:15" s="15" customFormat="1" ht="29" x14ac:dyDescent="0.35">
      <c r="A380" s="29">
        <v>376</v>
      </c>
      <c r="B380" s="28" t="s">
        <v>261</v>
      </c>
      <c r="C380" s="28" t="s">
        <v>260</v>
      </c>
      <c r="D380" s="28" t="s">
        <v>1</v>
      </c>
      <c r="E380" s="28" t="s">
        <v>259</v>
      </c>
      <c r="F380" s="28" t="s">
        <v>259</v>
      </c>
      <c r="G380" s="27">
        <v>1</v>
      </c>
      <c r="H380" s="26">
        <v>255581</v>
      </c>
      <c r="I380" s="24"/>
      <c r="J380" s="25"/>
      <c r="K380" s="24"/>
      <c r="L380" s="23">
        <v>376</v>
      </c>
      <c r="M380" s="8" t="str">
        <f>_xlfn.XLOOKUP(E380,[1]!pnp[Product Code],[1]!pnp[MSRP],"Legacy Product")</f>
        <v>Legacy Product</v>
      </c>
      <c r="N380" s="8" t="str">
        <f>_xlfn.XLOOKUP(E380,[1]!pnp[Product Code],[1]!pnp[OEM Customer (FT1)],"Legacy Product")</f>
        <v>Legacy Product</v>
      </c>
      <c r="O380" s="6" t="str">
        <f t="shared" si="8"/>
        <v/>
      </c>
    </row>
    <row r="381" spans="1:15" s="15" customFormat="1" ht="29" x14ac:dyDescent="0.35">
      <c r="A381" s="29">
        <v>377</v>
      </c>
      <c r="B381" s="28" t="s">
        <v>258</v>
      </c>
      <c r="C381" s="30" t="s">
        <v>257</v>
      </c>
      <c r="D381" s="28" t="s">
        <v>1</v>
      </c>
      <c r="E381" s="31" t="s">
        <v>256</v>
      </c>
      <c r="F381" s="31" t="s">
        <v>256</v>
      </c>
      <c r="G381" s="27">
        <v>1</v>
      </c>
      <c r="H381" s="32">
        <v>878</v>
      </c>
      <c r="I381" s="24"/>
      <c r="J381" s="25"/>
      <c r="K381" s="24"/>
      <c r="L381" s="23">
        <v>377</v>
      </c>
      <c r="M381" s="8" t="str">
        <f>_xlfn.XLOOKUP(E381,[1]!pnp[Product Code],[1]!pnp[MSRP],"Legacy Product")</f>
        <v>Legacy Product</v>
      </c>
      <c r="N381" s="8" t="str">
        <f>_xlfn.XLOOKUP(E381,[1]!pnp[Product Code],[1]!pnp[OEM Customer (FT1)],"Legacy Product")</f>
        <v>Legacy Product</v>
      </c>
      <c r="O381" s="6" t="str">
        <f t="shared" si="8"/>
        <v/>
      </c>
    </row>
    <row r="382" spans="1:15" s="15" customFormat="1" ht="29" x14ac:dyDescent="0.35">
      <c r="A382" s="29">
        <v>378</v>
      </c>
      <c r="B382" s="28" t="s">
        <v>255</v>
      </c>
      <c r="C382" s="30" t="s">
        <v>254</v>
      </c>
      <c r="D382" s="28" t="s">
        <v>1</v>
      </c>
      <c r="E382" s="30" t="s">
        <v>253</v>
      </c>
      <c r="F382" s="30" t="s">
        <v>253</v>
      </c>
      <c r="G382" s="27">
        <v>1</v>
      </c>
      <c r="H382" s="26">
        <v>125</v>
      </c>
      <c r="I382" s="24"/>
      <c r="J382" s="25"/>
      <c r="K382" s="24"/>
      <c r="L382" s="23">
        <v>378</v>
      </c>
      <c r="M382" s="8" t="str">
        <f>_xlfn.XLOOKUP(E382,[1]!pnp[Product Code],[1]!pnp[MSRP],"Legacy Product")</f>
        <v>Legacy Product</v>
      </c>
      <c r="N382" s="8" t="str">
        <f>_xlfn.XLOOKUP(E382,[1]!pnp[Product Code],[1]!pnp[OEM Customer (FT1)],"Legacy Product")</f>
        <v>Legacy Product</v>
      </c>
      <c r="O382" s="6" t="str">
        <f t="shared" si="8"/>
        <v/>
      </c>
    </row>
    <row r="383" spans="1:15" s="15" customFormat="1" x14ac:dyDescent="0.35">
      <c r="A383" s="29">
        <v>379</v>
      </c>
      <c r="B383" s="28" t="s">
        <v>252</v>
      </c>
      <c r="C383" s="30" t="s">
        <v>251</v>
      </c>
      <c r="D383" s="28" t="s">
        <v>1</v>
      </c>
      <c r="E383" s="31" t="s">
        <v>250</v>
      </c>
      <c r="F383" s="31" t="s">
        <v>250</v>
      </c>
      <c r="G383" s="27">
        <v>1</v>
      </c>
      <c r="H383" s="32">
        <v>800</v>
      </c>
      <c r="I383" s="24"/>
      <c r="J383" s="25"/>
      <c r="K383" s="24"/>
      <c r="L383" s="23">
        <v>379</v>
      </c>
      <c r="M383" s="8">
        <f>_xlfn.XLOOKUP(E383,[1]!pnp[Product Code],[1]!pnp[MSRP],"Legacy Product")</f>
        <v>800</v>
      </c>
      <c r="N383" s="8">
        <f>_xlfn.XLOOKUP(E383,[1]!pnp[Product Code],[1]!pnp[OEM Customer (FT1)],"Legacy Product")</f>
        <v>800</v>
      </c>
      <c r="O383" s="6">
        <f t="shared" si="8"/>
        <v>0</v>
      </c>
    </row>
    <row r="384" spans="1:15" s="15" customFormat="1" ht="29" x14ac:dyDescent="0.35">
      <c r="A384" s="29">
        <v>380</v>
      </c>
      <c r="B384" s="28" t="s">
        <v>249</v>
      </c>
      <c r="C384" s="28" t="s">
        <v>248</v>
      </c>
      <c r="D384" s="28" t="s">
        <v>1</v>
      </c>
      <c r="E384" s="31" t="s">
        <v>247</v>
      </c>
      <c r="F384" s="31" t="s">
        <v>247</v>
      </c>
      <c r="G384" s="27">
        <v>1</v>
      </c>
      <c r="H384" s="32">
        <v>2400</v>
      </c>
      <c r="I384" s="24"/>
      <c r="J384" s="25"/>
      <c r="K384" s="24"/>
      <c r="L384" s="23">
        <v>380</v>
      </c>
      <c r="M384" s="8" t="str">
        <f>_xlfn.XLOOKUP(E384,[1]!pnp[Product Code],[1]!pnp[MSRP],"Legacy Product")</f>
        <v>Legacy Product</v>
      </c>
      <c r="N384" s="8" t="str">
        <f>_xlfn.XLOOKUP(E384,[1]!pnp[Product Code],[1]!pnp[OEM Customer (FT1)],"Legacy Product")</f>
        <v>Legacy Product</v>
      </c>
      <c r="O384" s="6" t="str">
        <f t="shared" si="8"/>
        <v/>
      </c>
    </row>
    <row r="385" spans="1:15" s="15" customFormat="1" ht="29" x14ac:dyDescent="0.35">
      <c r="A385" s="29">
        <v>381</v>
      </c>
      <c r="B385" s="28" t="s">
        <v>246</v>
      </c>
      <c r="C385" s="28" t="s">
        <v>245</v>
      </c>
      <c r="D385" s="28" t="s">
        <v>1</v>
      </c>
      <c r="E385" s="31" t="s">
        <v>244</v>
      </c>
      <c r="F385" s="31" t="s">
        <v>244</v>
      </c>
      <c r="G385" s="27">
        <v>1</v>
      </c>
      <c r="H385" s="26">
        <v>4090</v>
      </c>
      <c r="I385" s="24"/>
      <c r="J385" s="25"/>
      <c r="K385" s="24"/>
      <c r="L385" s="23">
        <v>381</v>
      </c>
      <c r="M385" s="8" t="str">
        <f>_xlfn.XLOOKUP(E385,[1]!pnp[Product Code],[1]!pnp[MSRP],"Legacy Product")</f>
        <v>Legacy Product</v>
      </c>
      <c r="N385" s="8" t="str">
        <f>_xlfn.XLOOKUP(E385,[1]!pnp[Product Code],[1]!pnp[OEM Customer (FT1)],"Legacy Product")</f>
        <v>Legacy Product</v>
      </c>
      <c r="O385" s="6" t="str">
        <f t="shared" si="8"/>
        <v/>
      </c>
    </row>
    <row r="386" spans="1:15" s="15" customFormat="1" ht="29" x14ac:dyDescent="0.35">
      <c r="A386" s="29">
        <v>382</v>
      </c>
      <c r="B386" s="28" t="s">
        <v>243</v>
      </c>
      <c r="C386" s="28" t="s">
        <v>242</v>
      </c>
      <c r="D386" s="28" t="s">
        <v>1</v>
      </c>
      <c r="E386" s="31" t="s">
        <v>241</v>
      </c>
      <c r="F386" s="31" t="s">
        <v>241</v>
      </c>
      <c r="G386" s="27">
        <v>1</v>
      </c>
      <c r="H386" s="26">
        <v>3790</v>
      </c>
      <c r="I386" s="24"/>
      <c r="J386" s="25"/>
      <c r="K386" s="24"/>
      <c r="L386" s="23">
        <v>382</v>
      </c>
      <c r="M386" s="8" t="str">
        <f>_xlfn.XLOOKUP(E386,[1]!pnp[Product Code],[1]!pnp[MSRP],"Legacy Product")</f>
        <v>Legacy Product</v>
      </c>
      <c r="N386" s="8" t="str">
        <f>_xlfn.XLOOKUP(E386,[1]!pnp[Product Code],[1]!pnp[OEM Customer (FT1)],"Legacy Product")</f>
        <v>Legacy Product</v>
      </c>
      <c r="O386" s="6" t="str">
        <f t="shared" si="8"/>
        <v/>
      </c>
    </row>
    <row r="387" spans="1:15" s="15" customFormat="1" x14ac:dyDescent="0.35">
      <c r="A387" s="29">
        <v>383</v>
      </c>
      <c r="B387" s="28" t="s">
        <v>240</v>
      </c>
      <c r="C387" s="28" t="s">
        <v>239</v>
      </c>
      <c r="D387" s="28" t="s">
        <v>1</v>
      </c>
      <c r="E387" s="31" t="s">
        <v>238</v>
      </c>
      <c r="F387" s="31" t="s">
        <v>238</v>
      </c>
      <c r="G387" s="27">
        <v>1</v>
      </c>
      <c r="H387" s="26">
        <v>2150</v>
      </c>
      <c r="I387" s="24"/>
      <c r="J387" s="25"/>
      <c r="K387" s="24"/>
      <c r="L387" s="23">
        <v>383</v>
      </c>
      <c r="M387" s="8">
        <f>_xlfn.XLOOKUP(E387,[1]!pnp[Product Code],[1]!pnp[MSRP],"Legacy Product")</f>
        <v>2150</v>
      </c>
      <c r="N387" s="8">
        <f>_xlfn.XLOOKUP(E387,[1]!pnp[Product Code],[1]!pnp[OEM Customer (FT1)],"Legacy Product")</f>
        <v>2150</v>
      </c>
      <c r="O387" s="6">
        <f t="shared" si="8"/>
        <v>0</v>
      </c>
    </row>
    <row r="388" spans="1:15" s="15" customFormat="1" x14ac:dyDescent="0.35">
      <c r="A388" s="29">
        <v>384</v>
      </c>
      <c r="B388" s="28" t="s">
        <v>237</v>
      </c>
      <c r="C388" s="28" t="s">
        <v>236</v>
      </c>
      <c r="D388" s="28" t="s">
        <v>1</v>
      </c>
      <c r="E388" s="31" t="s">
        <v>235</v>
      </c>
      <c r="F388" s="31" t="s">
        <v>235</v>
      </c>
      <c r="G388" s="27">
        <v>1</v>
      </c>
      <c r="H388" s="26">
        <v>2660</v>
      </c>
      <c r="I388" s="24"/>
      <c r="J388" s="25"/>
      <c r="K388" s="24"/>
      <c r="L388" s="23">
        <v>384</v>
      </c>
      <c r="M388" s="8">
        <f>_xlfn.XLOOKUP(E388,[1]!pnp[Product Code],[1]!pnp[MSRP],"Legacy Product")</f>
        <v>2500</v>
      </c>
      <c r="N388" s="8">
        <f>_xlfn.XLOOKUP(E388,[1]!pnp[Product Code],[1]!pnp[OEM Customer (FT1)],"Legacy Product")</f>
        <v>2500</v>
      </c>
      <c r="O388" s="6">
        <f t="shared" si="8"/>
        <v>0</v>
      </c>
    </row>
    <row r="389" spans="1:15" s="15" customFormat="1" x14ac:dyDescent="0.35">
      <c r="A389" s="29">
        <v>385</v>
      </c>
      <c r="B389" s="28" t="s">
        <v>234</v>
      </c>
      <c r="C389" s="28" t="s">
        <v>233</v>
      </c>
      <c r="D389" s="28" t="s">
        <v>1</v>
      </c>
      <c r="E389" s="30" t="s">
        <v>232</v>
      </c>
      <c r="F389" s="30" t="s">
        <v>232</v>
      </c>
      <c r="G389" s="27">
        <v>1</v>
      </c>
      <c r="H389" s="26">
        <v>385</v>
      </c>
      <c r="I389" s="24"/>
      <c r="J389" s="25"/>
      <c r="K389" s="24"/>
      <c r="L389" s="23">
        <v>385</v>
      </c>
      <c r="M389" s="8">
        <f>_xlfn.XLOOKUP(E389,[1]!pnp[Product Code],[1]!pnp[MSRP],"Legacy Product")</f>
        <v>385</v>
      </c>
      <c r="N389" s="8">
        <f>_xlfn.XLOOKUP(E389,[1]!pnp[Product Code],[1]!pnp[OEM Customer (FT1)],"Legacy Product")</f>
        <v>385</v>
      </c>
      <c r="O389" s="6">
        <f t="shared" ref="O389:O452" si="9">IFERROR((M389-N389)/M389,"")</f>
        <v>0</v>
      </c>
    </row>
    <row r="390" spans="1:15" s="15" customFormat="1" x14ac:dyDescent="0.35">
      <c r="A390" s="29">
        <v>386</v>
      </c>
      <c r="B390" s="28" t="s">
        <v>231</v>
      </c>
      <c r="C390" s="28" t="s">
        <v>230</v>
      </c>
      <c r="D390" s="28" t="s">
        <v>1</v>
      </c>
      <c r="E390" s="30" t="s">
        <v>229</v>
      </c>
      <c r="F390" s="30" t="s">
        <v>229</v>
      </c>
      <c r="G390" s="27">
        <v>1</v>
      </c>
      <c r="H390" s="26">
        <v>131</v>
      </c>
      <c r="I390" s="24"/>
      <c r="J390" s="25"/>
      <c r="K390" s="24"/>
      <c r="L390" s="23">
        <v>386</v>
      </c>
      <c r="M390" s="8">
        <f>_xlfn.XLOOKUP(E390,[1]!pnp[Product Code],[1]!pnp[MSRP],"Legacy Product")</f>
        <v>131</v>
      </c>
      <c r="N390" s="8">
        <f>_xlfn.XLOOKUP(E390,[1]!pnp[Product Code],[1]!pnp[OEM Customer (FT1)],"Legacy Product")</f>
        <v>131</v>
      </c>
      <c r="O390" s="6">
        <f t="shared" si="9"/>
        <v>0</v>
      </c>
    </row>
    <row r="391" spans="1:15" s="15" customFormat="1" ht="29" x14ac:dyDescent="0.35">
      <c r="A391" s="29">
        <v>387</v>
      </c>
      <c r="B391" s="28" t="s">
        <v>228</v>
      </c>
      <c r="C391" s="28" t="s">
        <v>227</v>
      </c>
      <c r="D391" s="28" t="s">
        <v>1</v>
      </c>
      <c r="E391" s="28" t="s">
        <v>226</v>
      </c>
      <c r="F391" s="28" t="s">
        <v>226</v>
      </c>
      <c r="G391" s="27">
        <v>1</v>
      </c>
      <c r="H391" s="26">
        <v>20</v>
      </c>
      <c r="I391" s="24"/>
      <c r="J391" s="25"/>
      <c r="K391" s="24"/>
      <c r="L391" s="23">
        <v>387</v>
      </c>
      <c r="M391" s="8" t="str">
        <f>_xlfn.XLOOKUP(E391,[1]!pnp[Product Code],[1]!pnp[MSRP],"Legacy Product")</f>
        <v>Legacy Product</v>
      </c>
      <c r="N391" s="8" t="str">
        <f>_xlfn.XLOOKUP(E391,[1]!pnp[Product Code],[1]!pnp[OEM Customer (FT1)],"Legacy Product")</f>
        <v>Legacy Product</v>
      </c>
      <c r="O391" s="6" t="str">
        <f t="shared" si="9"/>
        <v/>
      </c>
    </row>
    <row r="392" spans="1:15" s="15" customFormat="1" x14ac:dyDescent="0.35">
      <c r="A392" s="29">
        <v>388</v>
      </c>
      <c r="B392" s="28" t="s">
        <v>225</v>
      </c>
      <c r="C392" s="28" t="s">
        <v>224</v>
      </c>
      <c r="D392" s="28" t="s">
        <v>1</v>
      </c>
      <c r="E392" s="28" t="s">
        <v>223</v>
      </c>
      <c r="F392" s="28" t="s">
        <v>223</v>
      </c>
      <c r="G392" s="27">
        <v>1</v>
      </c>
      <c r="H392" s="26">
        <v>228</v>
      </c>
      <c r="I392" s="24"/>
      <c r="J392" s="25"/>
      <c r="K392" s="24"/>
      <c r="L392" s="23">
        <v>388</v>
      </c>
      <c r="M392" s="8">
        <f>_xlfn.XLOOKUP(E392,[1]!pnp[Product Code],[1]!pnp[MSRP],"Legacy Product")</f>
        <v>228</v>
      </c>
      <c r="N392" s="8">
        <f>_xlfn.XLOOKUP(E392,[1]!pnp[Product Code],[1]!pnp[OEM Customer (FT1)],"Legacy Product")</f>
        <v>228</v>
      </c>
      <c r="O392" s="6">
        <f t="shared" si="9"/>
        <v>0</v>
      </c>
    </row>
    <row r="393" spans="1:15" s="15" customFormat="1" x14ac:dyDescent="0.35">
      <c r="A393" s="29">
        <v>389</v>
      </c>
      <c r="B393" s="28" t="s">
        <v>222</v>
      </c>
      <c r="C393" s="28" t="s">
        <v>221</v>
      </c>
      <c r="D393" s="28" t="s">
        <v>1</v>
      </c>
      <c r="E393" s="28" t="s">
        <v>220</v>
      </c>
      <c r="F393" s="28" t="s">
        <v>220</v>
      </c>
      <c r="G393" s="27">
        <v>1</v>
      </c>
      <c r="H393" s="26">
        <v>433.2</v>
      </c>
      <c r="I393" s="24"/>
      <c r="J393" s="25"/>
      <c r="K393" s="24"/>
      <c r="L393" s="23">
        <v>389</v>
      </c>
      <c r="M393" s="8">
        <f>_xlfn.XLOOKUP(E393,[1]!pnp[Product Code],[1]!pnp[MSRP],"Legacy Product")</f>
        <v>433.2</v>
      </c>
      <c r="N393" s="8">
        <f>_xlfn.XLOOKUP(E393,[1]!pnp[Product Code],[1]!pnp[OEM Customer (FT1)],"Legacy Product")</f>
        <v>433.2</v>
      </c>
      <c r="O393" s="6">
        <f t="shared" si="9"/>
        <v>0</v>
      </c>
    </row>
    <row r="394" spans="1:15" s="15" customFormat="1" x14ac:dyDescent="0.35">
      <c r="A394" s="29">
        <v>390</v>
      </c>
      <c r="B394" s="28" t="s">
        <v>219</v>
      </c>
      <c r="C394" s="28" t="s">
        <v>218</v>
      </c>
      <c r="D394" s="28" t="s">
        <v>1</v>
      </c>
      <c r="E394" s="28" t="s">
        <v>217</v>
      </c>
      <c r="F394" s="28" t="s">
        <v>217</v>
      </c>
      <c r="G394" s="27">
        <v>1</v>
      </c>
      <c r="H394" s="26">
        <v>632.70000000000005</v>
      </c>
      <c r="I394" s="24"/>
      <c r="J394" s="25"/>
      <c r="K394" s="24"/>
      <c r="L394" s="23">
        <v>390</v>
      </c>
      <c r="M394" s="8">
        <f>_xlfn.XLOOKUP(E394,[1]!pnp[Product Code],[1]!pnp[MSRP],"Legacy Product")</f>
        <v>615.6</v>
      </c>
      <c r="N394" s="8">
        <f>_xlfn.XLOOKUP(E394,[1]!pnp[Product Code],[1]!pnp[OEM Customer (FT1)],"Legacy Product")</f>
        <v>615.6</v>
      </c>
      <c r="O394" s="6">
        <f t="shared" si="9"/>
        <v>0</v>
      </c>
    </row>
    <row r="395" spans="1:15" s="15" customFormat="1" x14ac:dyDescent="0.35">
      <c r="A395" s="29">
        <v>391</v>
      </c>
      <c r="B395" s="28" t="s">
        <v>216</v>
      </c>
      <c r="C395" s="28" t="s">
        <v>215</v>
      </c>
      <c r="D395" s="28" t="s">
        <v>1</v>
      </c>
      <c r="E395" s="28" t="s">
        <v>214</v>
      </c>
      <c r="F395" s="28" t="s">
        <v>214</v>
      </c>
      <c r="G395" s="27">
        <v>1</v>
      </c>
      <c r="H395" s="26">
        <v>820.8</v>
      </c>
      <c r="I395" s="24"/>
      <c r="J395" s="25"/>
      <c r="K395" s="24"/>
      <c r="L395" s="23">
        <v>391</v>
      </c>
      <c r="M395" s="8">
        <f>_xlfn.XLOOKUP(E395,[1]!pnp[Product Code],[1]!pnp[MSRP],"Legacy Product")</f>
        <v>775.2</v>
      </c>
      <c r="N395" s="8">
        <f>_xlfn.XLOOKUP(E395,[1]!pnp[Product Code],[1]!pnp[OEM Customer (FT1)],"Legacy Product")</f>
        <v>775.2</v>
      </c>
      <c r="O395" s="6">
        <f t="shared" si="9"/>
        <v>0</v>
      </c>
    </row>
    <row r="396" spans="1:15" s="15" customFormat="1" x14ac:dyDescent="0.35">
      <c r="A396" s="29">
        <v>392</v>
      </c>
      <c r="B396" s="28" t="s">
        <v>213</v>
      </c>
      <c r="C396" s="28" t="s">
        <v>212</v>
      </c>
      <c r="D396" s="28" t="s">
        <v>1</v>
      </c>
      <c r="E396" s="28" t="s">
        <v>211</v>
      </c>
      <c r="F396" s="28" t="s">
        <v>211</v>
      </c>
      <c r="G396" s="27">
        <v>1</v>
      </c>
      <c r="H396" s="26">
        <v>997.5</v>
      </c>
      <c r="I396" s="24"/>
      <c r="J396" s="25"/>
      <c r="K396" s="24"/>
      <c r="L396" s="23">
        <v>392</v>
      </c>
      <c r="M396" s="8">
        <f>_xlfn.XLOOKUP(E396,[1]!pnp[Product Code],[1]!pnp[MSRP],"Legacy Product")</f>
        <v>912</v>
      </c>
      <c r="N396" s="8">
        <f>_xlfn.XLOOKUP(E396,[1]!pnp[Product Code],[1]!pnp[OEM Customer (FT1)],"Legacy Product")</f>
        <v>912</v>
      </c>
      <c r="O396" s="6">
        <f t="shared" si="9"/>
        <v>0</v>
      </c>
    </row>
    <row r="397" spans="1:15" s="15" customFormat="1" x14ac:dyDescent="0.35">
      <c r="A397" s="29">
        <v>393</v>
      </c>
      <c r="B397" s="28" t="s">
        <v>210</v>
      </c>
      <c r="C397" s="28" t="s">
        <v>209</v>
      </c>
      <c r="D397" s="28" t="s">
        <v>1</v>
      </c>
      <c r="E397" s="28" t="s">
        <v>208</v>
      </c>
      <c r="F397" s="28" t="s">
        <v>208</v>
      </c>
      <c r="G397" s="27">
        <v>1</v>
      </c>
      <c r="H397" s="26">
        <v>1162.8</v>
      </c>
      <c r="I397" s="24"/>
      <c r="J397" s="25"/>
      <c r="K397" s="24"/>
      <c r="L397" s="23">
        <v>393</v>
      </c>
      <c r="M397" s="8">
        <f>_xlfn.XLOOKUP(E397,[1]!pnp[Product Code],[1]!pnp[MSRP],"Legacy Product")</f>
        <v>1368</v>
      </c>
      <c r="N397" s="8">
        <f>_xlfn.XLOOKUP(E397,[1]!pnp[Product Code],[1]!pnp[OEM Customer (FT1)],"Legacy Product")</f>
        <v>1368</v>
      </c>
      <c r="O397" s="6">
        <f t="shared" si="9"/>
        <v>0</v>
      </c>
    </row>
    <row r="398" spans="1:15" s="15" customFormat="1" x14ac:dyDescent="0.35">
      <c r="A398" s="29">
        <v>394</v>
      </c>
      <c r="B398" s="28" t="s">
        <v>207</v>
      </c>
      <c r="C398" s="28" t="s">
        <v>206</v>
      </c>
      <c r="D398" s="28" t="s">
        <v>1</v>
      </c>
      <c r="E398" s="28" t="s">
        <v>205</v>
      </c>
      <c r="F398" s="28" t="s">
        <v>205</v>
      </c>
      <c r="G398" s="27">
        <v>1</v>
      </c>
      <c r="H398" s="26">
        <v>1316.7</v>
      </c>
      <c r="I398" s="24"/>
      <c r="J398" s="25"/>
      <c r="K398" s="24"/>
      <c r="L398" s="23">
        <v>394</v>
      </c>
      <c r="M398" s="8">
        <f>_xlfn.XLOOKUP(E398,[1]!pnp[Product Code],[1]!pnp[MSRP],"Legacy Product")</f>
        <v>1596</v>
      </c>
      <c r="N398" s="8">
        <f>_xlfn.XLOOKUP(E398,[1]!pnp[Product Code],[1]!pnp[OEM Customer (FT1)],"Legacy Product")</f>
        <v>1596</v>
      </c>
      <c r="O398" s="6">
        <f t="shared" si="9"/>
        <v>0</v>
      </c>
    </row>
    <row r="399" spans="1:15" s="15" customFormat="1" x14ac:dyDescent="0.35">
      <c r="A399" s="29">
        <v>395</v>
      </c>
      <c r="B399" s="28" t="s">
        <v>204</v>
      </c>
      <c r="C399" s="28" t="s">
        <v>203</v>
      </c>
      <c r="D399" s="28" t="s">
        <v>1</v>
      </c>
      <c r="E399" s="28" t="s">
        <v>202</v>
      </c>
      <c r="F399" s="28" t="s">
        <v>202</v>
      </c>
      <c r="G399" s="27">
        <v>1</v>
      </c>
      <c r="H399" s="26">
        <v>1459.2</v>
      </c>
      <c r="I399" s="24"/>
      <c r="J399" s="25"/>
      <c r="K399" s="24"/>
      <c r="L399" s="23">
        <v>395</v>
      </c>
      <c r="M399" s="8">
        <f>_xlfn.XLOOKUP(E399,[1]!pnp[Product Code],[1]!pnp[MSRP],"Legacy Product")</f>
        <v>1824</v>
      </c>
      <c r="N399" s="8">
        <f>_xlfn.XLOOKUP(E399,[1]!pnp[Product Code],[1]!pnp[OEM Customer (FT1)],"Legacy Product")</f>
        <v>1824</v>
      </c>
      <c r="O399" s="6">
        <f t="shared" si="9"/>
        <v>0</v>
      </c>
    </row>
    <row r="400" spans="1:15" s="15" customFormat="1" x14ac:dyDescent="0.35">
      <c r="A400" s="29">
        <v>396</v>
      </c>
      <c r="B400" s="28" t="s">
        <v>201</v>
      </c>
      <c r="C400" s="28" t="s">
        <v>200</v>
      </c>
      <c r="D400" s="28" t="s">
        <v>1</v>
      </c>
      <c r="E400" s="28" t="s">
        <v>199</v>
      </c>
      <c r="F400" s="28" t="s">
        <v>199</v>
      </c>
      <c r="G400" s="27">
        <v>1</v>
      </c>
      <c r="H400" s="26">
        <v>1590.3</v>
      </c>
      <c r="I400" s="24"/>
      <c r="J400" s="25"/>
      <c r="K400" s="24"/>
      <c r="L400" s="23">
        <v>396</v>
      </c>
      <c r="M400" s="8">
        <f>_xlfn.XLOOKUP(E400,[1]!pnp[Product Code],[1]!pnp[MSRP],"Legacy Product")</f>
        <v>2052</v>
      </c>
      <c r="N400" s="8">
        <f>_xlfn.XLOOKUP(E400,[1]!pnp[Product Code],[1]!pnp[OEM Customer (FT1)],"Legacy Product")</f>
        <v>2052</v>
      </c>
      <c r="O400" s="6">
        <f t="shared" si="9"/>
        <v>0</v>
      </c>
    </row>
    <row r="401" spans="1:15" s="15" customFormat="1" x14ac:dyDescent="0.35">
      <c r="A401" s="29">
        <v>397</v>
      </c>
      <c r="B401" s="28" t="s">
        <v>198</v>
      </c>
      <c r="C401" s="28" t="s">
        <v>197</v>
      </c>
      <c r="D401" s="28" t="s">
        <v>1</v>
      </c>
      <c r="E401" s="28" t="s">
        <v>196</v>
      </c>
      <c r="F401" s="28" t="s">
        <v>196</v>
      </c>
      <c r="G401" s="27">
        <v>1</v>
      </c>
      <c r="H401" s="26">
        <v>1710</v>
      </c>
      <c r="I401" s="24"/>
      <c r="J401" s="25"/>
      <c r="K401" s="24"/>
      <c r="L401" s="23">
        <v>397</v>
      </c>
      <c r="M401" s="8">
        <f>_xlfn.XLOOKUP(E401,[1]!pnp[Product Code],[1]!pnp[MSRP],"Legacy Product")</f>
        <v>2280</v>
      </c>
      <c r="N401" s="8">
        <f>_xlfn.XLOOKUP(E401,[1]!pnp[Product Code],[1]!pnp[OEM Customer (FT1)],"Legacy Product")</f>
        <v>2280</v>
      </c>
      <c r="O401" s="6">
        <f t="shared" si="9"/>
        <v>0</v>
      </c>
    </row>
    <row r="402" spans="1:15" s="15" customFormat="1" ht="29" x14ac:dyDescent="0.35">
      <c r="A402" s="29">
        <v>398</v>
      </c>
      <c r="B402" s="28" t="s">
        <v>195</v>
      </c>
      <c r="C402" s="28" t="s">
        <v>194</v>
      </c>
      <c r="D402" s="28" t="s">
        <v>1</v>
      </c>
      <c r="E402" s="28" t="s">
        <v>193</v>
      </c>
      <c r="F402" s="28" t="s">
        <v>193</v>
      </c>
      <c r="G402" s="27">
        <v>1</v>
      </c>
      <c r="H402" s="26">
        <v>40</v>
      </c>
      <c r="I402" s="24"/>
      <c r="J402" s="25"/>
      <c r="K402" s="24"/>
      <c r="L402" s="23">
        <v>398</v>
      </c>
      <c r="M402" s="8" t="str">
        <f>_xlfn.XLOOKUP(E402,[1]!pnp[Product Code],[1]!pnp[MSRP],"Legacy Product")</f>
        <v>Legacy Product</v>
      </c>
      <c r="N402" s="8" t="str">
        <f>_xlfn.XLOOKUP(E402,[1]!pnp[Product Code],[1]!pnp[OEM Customer (FT1)],"Legacy Product")</f>
        <v>Legacy Product</v>
      </c>
      <c r="O402" s="6" t="str">
        <f t="shared" si="9"/>
        <v/>
      </c>
    </row>
    <row r="403" spans="1:15" s="15" customFormat="1" x14ac:dyDescent="0.35">
      <c r="A403" s="29">
        <v>399</v>
      </c>
      <c r="B403" s="28" t="s">
        <v>192</v>
      </c>
      <c r="C403" s="28" t="s">
        <v>191</v>
      </c>
      <c r="D403" s="28" t="s">
        <v>1</v>
      </c>
      <c r="E403" s="28" t="s">
        <v>190</v>
      </c>
      <c r="F403" s="28" t="s">
        <v>190</v>
      </c>
      <c r="G403" s="27">
        <v>1</v>
      </c>
      <c r="H403" s="26">
        <v>468</v>
      </c>
      <c r="I403" s="24"/>
      <c r="J403" s="25"/>
      <c r="K403" s="24"/>
      <c r="L403" s="23">
        <v>399</v>
      </c>
      <c r="M403" s="8">
        <f>_xlfn.XLOOKUP(E403,[1]!pnp[Product Code],[1]!pnp[MSRP],"Legacy Product")</f>
        <v>468</v>
      </c>
      <c r="N403" s="8">
        <f>_xlfn.XLOOKUP(E403,[1]!pnp[Product Code],[1]!pnp[OEM Customer (FT1)],"Legacy Product")</f>
        <v>468</v>
      </c>
      <c r="O403" s="6">
        <f t="shared" si="9"/>
        <v>0</v>
      </c>
    </row>
    <row r="404" spans="1:15" s="15" customFormat="1" x14ac:dyDescent="0.35">
      <c r="A404" s="29">
        <v>400</v>
      </c>
      <c r="B404" s="28" t="s">
        <v>189</v>
      </c>
      <c r="C404" s="28" t="s">
        <v>188</v>
      </c>
      <c r="D404" s="28" t="s">
        <v>1</v>
      </c>
      <c r="E404" s="28" t="s">
        <v>187</v>
      </c>
      <c r="F404" s="28" t="s">
        <v>187</v>
      </c>
      <c r="G404" s="27">
        <v>1</v>
      </c>
      <c r="H404" s="26">
        <v>889.2</v>
      </c>
      <c r="I404" s="24"/>
      <c r="J404" s="25"/>
      <c r="K404" s="24"/>
      <c r="L404" s="23">
        <v>400</v>
      </c>
      <c r="M404" s="8">
        <f>_xlfn.XLOOKUP(E404,[1]!pnp[Product Code],[1]!pnp[MSRP],"Legacy Product")</f>
        <v>889.2</v>
      </c>
      <c r="N404" s="8">
        <f>_xlfn.XLOOKUP(E404,[1]!pnp[Product Code],[1]!pnp[OEM Customer (FT1)],"Legacy Product")</f>
        <v>889.2</v>
      </c>
      <c r="O404" s="6">
        <f t="shared" si="9"/>
        <v>0</v>
      </c>
    </row>
    <row r="405" spans="1:15" s="15" customFormat="1" x14ac:dyDescent="0.35">
      <c r="A405" s="29">
        <v>401</v>
      </c>
      <c r="B405" s="28" t="s">
        <v>186</v>
      </c>
      <c r="C405" s="28" t="s">
        <v>185</v>
      </c>
      <c r="D405" s="28" t="s">
        <v>1</v>
      </c>
      <c r="E405" s="28" t="s">
        <v>184</v>
      </c>
      <c r="F405" s="28" t="s">
        <v>184</v>
      </c>
      <c r="G405" s="27">
        <v>1</v>
      </c>
      <c r="H405" s="26">
        <v>1298.7</v>
      </c>
      <c r="I405" s="24"/>
      <c r="J405" s="25"/>
      <c r="K405" s="24"/>
      <c r="L405" s="23">
        <v>401</v>
      </c>
      <c r="M405" s="8">
        <f>_xlfn.XLOOKUP(E405,[1]!pnp[Product Code],[1]!pnp[MSRP],"Legacy Product")</f>
        <v>1263.5999999999999</v>
      </c>
      <c r="N405" s="8">
        <f>_xlfn.XLOOKUP(E405,[1]!pnp[Product Code],[1]!pnp[OEM Customer (FT1)],"Legacy Product")</f>
        <v>1263.5999999999999</v>
      </c>
      <c r="O405" s="6">
        <f t="shared" si="9"/>
        <v>0</v>
      </c>
    </row>
    <row r="406" spans="1:15" s="15" customFormat="1" x14ac:dyDescent="0.35">
      <c r="A406" s="29">
        <v>402</v>
      </c>
      <c r="B406" s="28" t="s">
        <v>183</v>
      </c>
      <c r="C406" s="28" t="s">
        <v>182</v>
      </c>
      <c r="D406" s="28" t="s">
        <v>1</v>
      </c>
      <c r="E406" s="28" t="s">
        <v>181</v>
      </c>
      <c r="F406" s="28" t="s">
        <v>181</v>
      </c>
      <c r="G406" s="27">
        <v>1</v>
      </c>
      <c r="H406" s="26">
        <v>1684.8</v>
      </c>
      <c r="I406" s="24"/>
      <c r="J406" s="25"/>
      <c r="K406" s="24"/>
      <c r="L406" s="23">
        <v>402</v>
      </c>
      <c r="M406" s="8">
        <f>_xlfn.XLOOKUP(E406,[1]!pnp[Product Code],[1]!pnp[MSRP],"Legacy Product")</f>
        <v>1591.2</v>
      </c>
      <c r="N406" s="8">
        <f>_xlfn.XLOOKUP(E406,[1]!pnp[Product Code],[1]!pnp[OEM Customer (FT1)],"Legacy Product")</f>
        <v>1591.2</v>
      </c>
      <c r="O406" s="6">
        <f t="shared" si="9"/>
        <v>0</v>
      </c>
    </row>
    <row r="407" spans="1:15" s="15" customFormat="1" x14ac:dyDescent="0.35">
      <c r="A407" s="29">
        <v>403</v>
      </c>
      <c r="B407" s="28" t="s">
        <v>180</v>
      </c>
      <c r="C407" s="28" t="s">
        <v>179</v>
      </c>
      <c r="D407" s="28" t="s">
        <v>1</v>
      </c>
      <c r="E407" s="28" t="s">
        <v>178</v>
      </c>
      <c r="F407" s="28" t="s">
        <v>178</v>
      </c>
      <c r="G407" s="27">
        <v>1</v>
      </c>
      <c r="H407" s="26">
        <v>2047.5</v>
      </c>
      <c r="I407" s="24"/>
      <c r="J407" s="25"/>
      <c r="K407" s="24"/>
      <c r="L407" s="23">
        <v>403</v>
      </c>
      <c r="M407" s="8">
        <f>_xlfn.XLOOKUP(E407,[1]!pnp[Product Code],[1]!pnp[MSRP],"Legacy Product")</f>
        <v>1872</v>
      </c>
      <c r="N407" s="8">
        <f>_xlfn.XLOOKUP(E407,[1]!pnp[Product Code],[1]!pnp[OEM Customer (FT1)],"Legacy Product")</f>
        <v>1872</v>
      </c>
      <c r="O407" s="6">
        <f t="shared" si="9"/>
        <v>0</v>
      </c>
    </row>
    <row r="408" spans="1:15" s="15" customFormat="1" x14ac:dyDescent="0.35">
      <c r="A408" s="29">
        <v>404</v>
      </c>
      <c r="B408" s="28" t="s">
        <v>177</v>
      </c>
      <c r="C408" s="28" t="s">
        <v>176</v>
      </c>
      <c r="D408" s="28" t="s">
        <v>1</v>
      </c>
      <c r="E408" s="28" t="s">
        <v>175</v>
      </c>
      <c r="F408" s="28" t="s">
        <v>175</v>
      </c>
      <c r="G408" s="27">
        <v>1</v>
      </c>
      <c r="H408" s="26">
        <v>2386.8000000000002</v>
      </c>
      <c r="I408" s="24"/>
      <c r="J408" s="25"/>
      <c r="K408" s="24"/>
      <c r="L408" s="23">
        <v>404</v>
      </c>
      <c r="M408" s="8">
        <f>_xlfn.XLOOKUP(E408,[1]!pnp[Product Code],[1]!pnp[MSRP],"Legacy Product")</f>
        <v>2808</v>
      </c>
      <c r="N408" s="8">
        <f>_xlfn.XLOOKUP(E408,[1]!pnp[Product Code],[1]!pnp[OEM Customer (FT1)],"Legacy Product")</f>
        <v>2808</v>
      </c>
      <c r="O408" s="6">
        <f t="shared" si="9"/>
        <v>0</v>
      </c>
    </row>
    <row r="409" spans="1:15" s="15" customFormat="1" x14ac:dyDescent="0.35">
      <c r="A409" s="29">
        <v>405</v>
      </c>
      <c r="B409" s="28" t="s">
        <v>174</v>
      </c>
      <c r="C409" s="28" t="s">
        <v>173</v>
      </c>
      <c r="D409" s="28" t="s">
        <v>1</v>
      </c>
      <c r="E409" s="28" t="s">
        <v>172</v>
      </c>
      <c r="F409" s="28" t="s">
        <v>172</v>
      </c>
      <c r="G409" s="27">
        <v>1</v>
      </c>
      <c r="H409" s="26">
        <v>2702.7</v>
      </c>
      <c r="I409" s="24"/>
      <c r="J409" s="25"/>
      <c r="K409" s="24"/>
      <c r="L409" s="23">
        <v>405</v>
      </c>
      <c r="M409" s="8">
        <f>_xlfn.XLOOKUP(E409,[1]!pnp[Product Code],[1]!pnp[MSRP],"Legacy Product")</f>
        <v>3276</v>
      </c>
      <c r="N409" s="8">
        <f>_xlfn.XLOOKUP(E409,[1]!pnp[Product Code],[1]!pnp[OEM Customer (FT1)],"Legacy Product")</f>
        <v>3276</v>
      </c>
      <c r="O409" s="6">
        <f t="shared" si="9"/>
        <v>0</v>
      </c>
    </row>
    <row r="410" spans="1:15" s="15" customFormat="1" x14ac:dyDescent="0.35">
      <c r="A410" s="29">
        <v>406</v>
      </c>
      <c r="B410" s="28" t="s">
        <v>171</v>
      </c>
      <c r="C410" s="28" t="s">
        <v>170</v>
      </c>
      <c r="D410" s="28" t="s">
        <v>1</v>
      </c>
      <c r="E410" s="28" t="s">
        <v>169</v>
      </c>
      <c r="F410" s="28" t="s">
        <v>169</v>
      </c>
      <c r="G410" s="27">
        <v>1</v>
      </c>
      <c r="H410" s="26">
        <v>2995.2</v>
      </c>
      <c r="I410" s="24"/>
      <c r="J410" s="25"/>
      <c r="K410" s="24"/>
      <c r="L410" s="23">
        <v>406</v>
      </c>
      <c r="M410" s="8">
        <f>_xlfn.XLOOKUP(E410,[1]!pnp[Product Code],[1]!pnp[MSRP],"Legacy Product")</f>
        <v>3744</v>
      </c>
      <c r="N410" s="8">
        <f>_xlfn.XLOOKUP(E410,[1]!pnp[Product Code],[1]!pnp[OEM Customer (FT1)],"Legacy Product")</f>
        <v>3744</v>
      </c>
      <c r="O410" s="6">
        <f t="shared" si="9"/>
        <v>0</v>
      </c>
    </row>
    <row r="411" spans="1:15" s="15" customFormat="1" x14ac:dyDescent="0.35">
      <c r="A411" s="29">
        <v>407</v>
      </c>
      <c r="B411" s="28" t="s">
        <v>168</v>
      </c>
      <c r="C411" s="28" t="s">
        <v>167</v>
      </c>
      <c r="D411" s="28" t="s">
        <v>1</v>
      </c>
      <c r="E411" s="28" t="s">
        <v>166</v>
      </c>
      <c r="F411" s="28" t="s">
        <v>166</v>
      </c>
      <c r="G411" s="27">
        <v>1</v>
      </c>
      <c r="H411" s="26">
        <v>3264.3</v>
      </c>
      <c r="I411" s="24"/>
      <c r="J411" s="25"/>
      <c r="K411" s="24"/>
      <c r="L411" s="23">
        <v>407</v>
      </c>
      <c r="M411" s="8">
        <f>_xlfn.XLOOKUP(E411,[1]!pnp[Product Code],[1]!pnp[MSRP],"Legacy Product")</f>
        <v>4212</v>
      </c>
      <c r="N411" s="8">
        <f>_xlfn.XLOOKUP(E411,[1]!pnp[Product Code],[1]!pnp[OEM Customer (FT1)],"Legacy Product")</f>
        <v>4212</v>
      </c>
      <c r="O411" s="6">
        <f t="shared" si="9"/>
        <v>0</v>
      </c>
    </row>
    <row r="412" spans="1:15" s="15" customFormat="1" x14ac:dyDescent="0.35">
      <c r="A412" s="29">
        <v>408</v>
      </c>
      <c r="B412" s="28" t="s">
        <v>165</v>
      </c>
      <c r="C412" s="28" t="s">
        <v>164</v>
      </c>
      <c r="D412" s="28" t="s">
        <v>1</v>
      </c>
      <c r="E412" s="28" t="s">
        <v>163</v>
      </c>
      <c r="F412" s="28" t="s">
        <v>163</v>
      </c>
      <c r="G412" s="27">
        <v>1</v>
      </c>
      <c r="H412" s="26">
        <v>3510</v>
      </c>
      <c r="I412" s="24"/>
      <c r="J412" s="25"/>
      <c r="K412" s="24"/>
      <c r="L412" s="23">
        <v>408</v>
      </c>
      <c r="M412" s="8">
        <f>_xlfn.XLOOKUP(E412,[1]!pnp[Product Code],[1]!pnp[MSRP],"Legacy Product")</f>
        <v>4680</v>
      </c>
      <c r="N412" s="8">
        <f>_xlfn.XLOOKUP(E412,[1]!pnp[Product Code],[1]!pnp[OEM Customer (FT1)],"Legacy Product")</f>
        <v>4680</v>
      </c>
      <c r="O412" s="6">
        <f t="shared" si="9"/>
        <v>0</v>
      </c>
    </row>
    <row r="413" spans="1:15" s="15" customFormat="1" x14ac:dyDescent="0.35">
      <c r="A413" s="29">
        <v>409</v>
      </c>
      <c r="B413" s="28" t="s">
        <v>162</v>
      </c>
      <c r="C413" s="28" t="s">
        <v>161</v>
      </c>
      <c r="D413" s="28" t="s">
        <v>1</v>
      </c>
      <c r="E413" s="28" t="s">
        <v>160</v>
      </c>
      <c r="F413" s="28" t="s">
        <v>160</v>
      </c>
      <c r="G413" s="27">
        <v>1</v>
      </c>
      <c r="H413" s="26">
        <v>120</v>
      </c>
      <c r="I413" s="24"/>
      <c r="J413" s="25"/>
      <c r="K413" s="24"/>
      <c r="L413" s="23">
        <v>409</v>
      </c>
      <c r="M413" s="8">
        <f>_xlfn.XLOOKUP(E413,[1]!pnp[Product Code],[1]!pnp[MSRP],"Legacy Product")</f>
        <v>120</v>
      </c>
      <c r="N413" s="8">
        <f>_xlfn.XLOOKUP(E413,[1]!pnp[Product Code],[1]!pnp[OEM Customer (FT1)],"Legacy Product")</f>
        <v>120</v>
      </c>
      <c r="O413" s="6">
        <f t="shared" si="9"/>
        <v>0</v>
      </c>
    </row>
    <row r="414" spans="1:15" s="15" customFormat="1" x14ac:dyDescent="0.35">
      <c r="A414" s="29">
        <v>410</v>
      </c>
      <c r="B414" s="28" t="s">
        <v>159</v>
      </c>
      <c r="C414" s="28" t="s">
        <v>158</v>
      </c>
      <c r="D414" s="28" t="s">
        <v>1</v>
      </c>
      <c r="E414" s="28" t="s">
        <v>157</v>
      </c>
      <c r="F414" s="28" t="s">
        <v>157</v>
      </c>
      <c r="G414" s="27">
        <v>1</v>
      </c>
      <c r="H414" s="26">
        <v>240</v>
      </c>
      <c r="I414" s="24"/>
      <c r="J414" s="25"/>
      <c r="K414" s="24"/>
      <c r="L414" s="23">
        <v>410</v>
      </c>
      <c r="M414" s="8">
        <f>_xlfn.XLOOKUP(E414,[1]!pnp[Product Code],[1]!pnp[MSRP],"Legacy Product")</f>
        <v>240</v>
      </c>
      <c r="N414" s="8">
        <f>_xlfn.XLOOKUP(E414,[1]!pnp[Product Code],[1]!pnp[OEM Customer (FT1)],"Legacy Product")</f>
        <v>240</v>
      </c>
      <c r="O414" s="6">
        <f t="shared" si="9"/>
        <v>0</v>
      </c>
    </row>
    <row r="415" spans="1:15" s="15" customFormat="1" x14ac:dyDescent="0.35">
      <c r="A415" s="29">
        <v>411</v>
      </c>
      <c r="B415" s="28" t="s">
        <v>156</v>
      </c>
      <c r="C415" s="28" t="s">
        <v>155</v>
      </c>
      <c r="D415" s="28" t="s">
        <v>1</v>
      </c>
      <c r="E415" s="28" t="s">
        <v>154</v>
      </c>
      <c r="F415" s="28" t="s">
        <v>154</v>
      </c>
      <c r="G415" s="27">
        <v>1</v>
      </c>
      <c r="H415" s="26">
        <v>360</v>
      </c>
      <c r="I415" s="24"/>
      <c r="J415" s="25"/>
      <c r="K415" s="24"/>
      <c r="L415" s="23">
        <v>411</v>
      </c>
      <c r="M415" s="8">
        <f>_xlfn.XLOOKUP(E415,[1]!pnp[Product Code],[1]!pnp[MSRP],"Legacy Product")</f>
        <v>360</v>
      </c>
      <c r="N415" s="8">
        <f>_xlfn.XLOOKUP(E415,[1]!pnp[Product Code],[1]!pnp[OEM Customer (FT1)],"Legacy Product")</f>
        <v>360</v>
      </c>
      <c r="O415" s="6">
        <f t="shared" si="9"/>
        <v>0</v>
      </c>
    </row>
    <row r="416" spans="1:15" s="15" customFormat="1" x14ac:dyDescent="0.35">
      <c r="A416" s="29">
        <v>412</v>
      </c>
      <c r="B416" s="28" t="s">
        <v>153</v>
      </c>
      <c r="C416" s="28" t="s">
        <v>152</v>
      </c>
      <c r="D416" s="28" t="s">
        <v>1</v>
      </c>
      <c r="E416" s="28" t="s">
        <v>151</v>
      </c>
      <c r="F416" s="28" t="s">
        <v>151</v>
      </c>
      <c r="G416" s="27">
        <v>1</v>
      </c>
      <c r="H416" s="26">
        <v>480</v>
      </c>
      <c r="I416" s="24"/>
      <c r="J416" s="25"/>
      <c r="K416" s="24"/>
      <c r="L416" s="23">
        <v>412</v>
      </c>
      <c r="M416" s="8">
        <f>_xlfn.XLOOKUP(E416,[1]!pnp[Product Code],[1]!pnp[MSRP],"Legacy Product")</f>
        <v>480</v>
      </c>
      <c r="N416" s="8">
        <f>_xlfn.XLOOKUP(E416,[1]!pnp[Product Code],[1]!pnp[OEM Customer (FT1)],"Legacy Product")</f>
        <v>480</v>
      </c>
      <c r="O416" s="6">
        <f t="shared" si="9"/>
        <v>0</v>
      </c>
    </row>
    <row r="417" spans="1:15" s="15" customFormat="1" x14ac:dyDescent="0.35">
      <c r="A417" s="29">
        <v>413</v>
      </c>
      <c r="B417" s="28" t="s">
        <v>150</v>
      </c>
      <c r="C417" s="28" t="s">
        <v>149</v>
      </c>
      <c r="D417" s="28" t="s">
        <v>1</v>
      </c>
      <c r="E417" s="28" t="s">
        <v>148</v>
      </c>
      <c r="F417" s="28" t="s">
        <v>148</v>
      </c>
      <c r="G417" s="27">
        <v>1</v>
      </c>
      <c r="H417" s="26">
        <v>600</v>
      </c>
      <c r="I417" s="24"/>
      <c r="J417" s="25"/>
      <c r="K417" s="24"/>
      <c r="L417" s="23">
        <v>413</v>
      </c>
      <c r="M417" s="8">
        <f>_xlfn.XLOOKUP(E417,[1]!pnp[Product Code],[1]!pnp[MSRP],"Legacy Product")</f>
        <v>600</v>
      </c>
      <c r="N417" s="8">
        <f>_xlfn.XLOOKUP(E417,[1]!pnp[Product Code],[1]!pnp[OEM Customer (FT1)],"Legacy Product")</f>
        <v>600</v>
      </c>
      <c r="O417" s="6">
        <f t="shared" si="9"/>
        <v>0</v>
      </c>
    </row>
    <row r="418" spans="1:15" s="15" customFormat="1" x14ac:dyDescent="0.35">
      <c r="A418" s="29">
        <v>414</v>
      </c>
      <c r="B418" s="28" t="s">
        <v>147</v>
      </c>
      <c r="C418" s="28" t="s">
        <v>146</v>
      </c>
      <c r="D418" s="28" t="s">
        <v>1</v>
      </c>
      <c r="E418" s="28" t="s">
        <v>145</v>
      </c>
      <c r="F418" s="28" t="s">
        <v>145</v>
      </c>
      <c r="G418" s="27">
        <v>1</v>
      </c>
      <c r="H418" s="26">
        <v>720</v>
      </c>
      <c r="I418" s="24"/>
      <c r="J418" s="25"/>
      <c r="K418" s="24"/>
      <c r="L418" s="23">
        <v>414</v>
      </c>
      <c r="M418" s="8">
        <f>_xlfn.XLOOKUP(E418,[1]!pnp[Product Code],[1]!pnp[MSRP],"Legacy Product")</f>
        <v>720</v>
      </c>
      <c r="N418" s="8">
        <f>_xlfn.XLOOKUP(E418,[1]!pnp[Product Code],[1]!pnp[OEM Customer (FT1)],"Legacy Product")</f>
        <v>720</v>
      </c>
      <c r="O418" s="6">
        <f t="shared" si="9"/>
        <v>0</v>
      </c>
    </row>
    <row r="419" spans="1:15" s="15" customFormat="1" x14ac:dyDescent="0.35">
      <c r="A419" s="29">
        <v>415</v>
      </c>
      <c r="B419" s="28" t="s">
        <v>144</v>
      </c>
      <c r="C419" s="28" t="s">
        <v>143</v>
      </c>
      <c r="D419" s="28" t="s">
        <v>1</v>
      </c>
      <c r="E419" s="28" t="s">
        <v>142</v>
      </c>
      <c r="F419" s="28" t="s">
        <v>142</v>
      </c>
      <c r="G419" s="27">
        <v>1</v>
      </c>
      <c r="H419" s="26">
        <v>840</v>
      </c>
      <c r="I419" s="24"/>
      <c r="J419" s="25"/>
      <c r="K419" s="24"/>
      <c r="L419" s="23">
        <v>415</v>
      </c>
      <c r="M419" s="8">
        <f>_xlfn.XLOOKUP(E419,[1]!pnp[Product Code],[1]!pnp[MSRP],"Legacy Product")</f>
        <v>840</v>
      </c>
      <c r="N419" s="8">
        <f>_xlfn.XLOOKUP(E419,[1]!pnp[Product Code],[1]!pnp[OEM Customer (FT1)],"Legacy Product")</f>
        <v>840</v>
      </c>
      <c r="O419" s="6">
        <f t="shared" si="9"/>
        <v>0</v>
      </c>
    </row>
    <row r="420" spans="1:15" s="15" customFormat="1" x14ac:dyDescent="0.35">
      <c r="A420" s="29">
        <v>416</v>
      </c>
      <c r="B420" s="28" t="s">
        <v>141</v>
      </c>
      <c r="C420" s="28" t="s">
        <v>140</v>
      </c>
      <c r="D420" s="28" t="s">
        <v>1</v>
      </c>
      <c r="E420" s="28" t="s">
        <v>139</v>
      </c>
      <c r="F420" s="28" t="s">
        <v>139</v>
      </c>
      <c r="G420" s="27">
        <v>1</v>
      </c>
      <c r="H420" s="26">
        <v>960</v>
      </c>
      <c r="I420" s="24"/>
      <c r="J420" s="25"/>
      <c r="K420" s="24"/>
      <c r="L420" s="23">
        <v>416</v>
      </c>
      <c r="M420" s="8">
        <f>_xlfn.XLOOKUP(E420,[1]!pnp[Product Code],[1]!pnp[MSRP],"Legacy Product")</f>
        <v>960</v>
      </c>
      <c r="N420" s="8">
        <f>_xlfn.XLOOKUP(E420,[1]!pnp[Product Code],[1]!pnp[OEM Customer (FT1)],"Legacy Product")</f>
        <v>960</v>
      </c>
      <c r="O420" s="6">
        <f t="shared" si="9"/>
        <v>0</v>
      </c>
    </row>
    <row r="421" spans="1:15" s="15" customFormat="1" x14ac:dyDescent="0.35">
      <c r="A421" s="29">
        <v>417</v>
      </c>
      <c r="B421" s="28" t="s">
        <v>138</v>
      </c>
      <c r="C421" s="28" t="s">
        <v>137</v>
      </c>
      <c r="D421" s="28" t="s">
        <v>1</v>
      </c>
      <c r="E421" s="28" t="s">
        <v>136</v>
      </c>
      <c r="F421" s="28" t="s">
        <v>136</v>
      </c>
      <c r="G421" s="27">
        <v>1</v>
      </c>
      <c r="H421" s="26">
        <v>1080</v>
      </c>
      <c r="I421" s="24"/>
      <c r="J421" s="25"/>
      <c r="K421" s="24"/>
      <c r="L421" s="23">
        <v>417</v>
      </c>
      <c r="M421" s="8">
        <f>_xlfn.XLOOKUP(E421,[1]!pnp[Product Code],[1]!pnp[MSRP],"Legacy Product")</f>
        <v>1080</v>
      </c>
      <c r="N421" s="8">
        <f>_xlfn.XLOOKUP(E421,[1]!pnp[Product Code],[1]!pnp[OEM Customer (FT1)],"Legacy Product")</f>
        <v>1080</v>
      </c>
      <c r="O421" s="6">
        <f t="shared" si="9"/>
        <v>0</v>
      </c>
    </row>
    <row r="422" spans="1:15" s="15" customFormat="1" x14ac:dyDescent="0.35">
      <c r="A422" s="29">
        <v>418</v>
      </c>
      <c r="B422" s="28" t="s">
        <v>135</v>
      </c>
      <c r="C422" s="28" t="s">
        <v>134</v>
      </c>
      <c r="D422" s="28" t="s">
        <v>1</v>
      </c>
      <c r="E422" s="28" t="s">
        <v>133</v>
      </c>
      <c r="F422" s="28" t="s">
        <v>133</v>
      </c>
      <c r="G422" s="27">
        <v>1</v>
      </c>
      <c r="H422" s="26">
        <v>1200</v>
      </c>
      <c r="I422" s="24"/>
      <c r="J422" s="25"/>
      <c r="K422" s="24"/>
      <c r="L422" s="23">
        <v>418</v>
      </c>
      <c r="M422" s="8">
        <f>_xlfn.XLOOKUP(E422,[1]!pnp[Product Code],[1]!pnp[MSRP],"Legacy Product")</f>
        <v>1200</v>
      </c>
      <c r="N422" s="8">
        <f>_xlfn.XLOOKUP(E422,[1]!pnp[Product Code],[1]!pnp[OEM Customer (FT1)],"Legacy Product")</f>
        <v>1200</v>
      </c>
      <c r="O422" s="6">
        <f t="shared" si="9"/>
        <v>0</v>
      </c>
    </row>
    <row r="423" spans="1:15" s="15" customFormat="1" ht="29" x14ac:dyDescent="0.35">
      <c r="A423" s="29">
        <v>419</v>
      </c>
      <c r="B423" s="28" t="s">
        <v>132</v>
      </c>
      <c r="C423" s="28" t="s">
        <v>131</v>
      </c>
      <c r="D423" s="28" t="s">
        <v>1</v>
      </c>
      <c r="E423" s="28" t="s">
        <v>130</v>
      </c>
      <c r="F423" s="28" t="s">
        <v>130</v>
      </c>
      <c r="G423" s="27">
        <v>1</v>
      </c>
      <c r="H423" s="26">
        <v>40</v>
      </c>
      <c r="I423" s="24"/>
      <c r="J423" s="25"/>
      <c r="K423" s="24"/>
      <c r="L423" s="23">
        <v>419</v>
      </c>
      <c r="M423" s="8" t="str">
        <f>_xlfn.XLOOKUP(E423,[1]!pnp[Product Code],[1]!pnp[MSRP],"Legacy Product")</f>
        <v>Legacy Product</v>
      </c>
      <c r="N423" s="8" t="str">
        <f>_xlfn.XLOOKUP(E423,[1]!pnp[Product Code],[1]!pnp[OEM Customer (FT1)],"Legacy Product")</f>
        <v>Legacy Product</v>
      </c>
      <c r="O423" s="6" t="str">
        <f t="shared" si="9"/>
        <v/>
      </c>
    </row>
    <row r="424" spans="1:15" s="15" customFormat="1" ht="29" x14ac:dyDescent="0.35">
      <c r="A424" s="29">
        <v>420</v>
      </c>
      <c r="B424" s="28" t="s">
        <v>129</v>
      </c>
      <c r="C424" s="28" t="s">
        <v>128</v>
      </c>
      <c r="D424" s="28" t="s">
        <v>1</v>
      </c>
      <c r="E424" s="28" t="s">
        <v>127</v>
      </c>
      <c r="F424" s="28" t="s">
        <v>127</v>
      </c>
      <c r="G424" s="27">
        <v>1</v>
      </c>
      <c r="H424" s="26">
        <v>468</v>
      </c>
      <c r="I424" s="24"/>
      <c r="J424" s="25"/>
      <c r="K424" s="24"/>
      <c r="L424" s="23">
        <v>420</v>
      </c>
      <c r="M424" s="8" t="str">
        <f>_xlfn.XLOOKUP(E424,[1]!pnp[Product Code],[1]!pnp[MSRP],"Legacy Product")</f>
        <v>Legacy Product</v>
      </c>
      <c r="N424" s="8" t="str">
        <f>_xlfn.XLOOKUP(E424,[1]!pnp[Product Code],[1]!pnp[OEM Customer (FT1)],"Legacy Product")</f>
        <v>Legacy Product</v>
      </c>
      <c r="O424" s="6" t="str">
        <f t="shared" si="9"/>
        <v/>
      </c>
    </row>
    <row r="425" spans="1:15" s="15" customFormat="1" ht="29" x14ac:dyDescent="0.35">
      <c r="A425" s="29">
        <v>421</v>
      </c>
      <c r="B425" s="28" t="s">
        <v>126</v>
      </c>
      <c r="C425" s="28" t="s">
        <v>125</v>
      </c>
      <c r="D425" s="28" t="s">
        <v>1</v>
      </c>
      <c r="E425" s="28" t="s">
        <v>124</v>
      </c>
      <c r="F425" s="28" t="s">
        <v>124</v>
      </c>
      <c r="G425" s="27">
        <v>1</v>
      </c>
      <c r="H425" s="26">
        <v>889.2</v>
      </c>
      <c r="I425" s="24"/>
      <c r="J425" s="25"/>
      <c r="K425" s="24"/>
      <c r="L425" s="23">
        <v>421</v>
      </c>
      <c r="M425" s="8" t="str">
        <f>_xlfn.XLOOKUP(E425,[1]!pnp[Product Code],[1]!pnp[MSRP],"Legacy Product")</f>
        <v>Legacy Product</v>
      </c>
      <c r="N425" s="8" t="str">
        <f>_xlfn.XLOOKUP(E425,[1]!pnp[Product Code],[1]!pnp[OEM Customer (FT1)],"Legacy Product")</f>
        <v>Legacy Product</v>
      </c>
      <c r="O425" s="6" t="str">
        <f t="shared" si="9"/>
        <v/>
      </c>
    </row>
    <row r="426" spans="1:15" s="15" customFormat="1" ht="29" x14ac:dyDescent="0.35">
      <c r="A426" s="29">
        <v>422</v>
      </c>
      <c r="B426" s="28" t="s">
        <v>123</v>
      </c>
      <c r="C426" s="28" t="s">
        <v>122</v>
      </c>
      <c r="D426" s="28" t="s">
        <v>1</v>
      </c>
      <c r="E426" s="28" t="s">
        <v>121</v>
      </c>
      <c r="F426" s="28" t="s">
        <v>121</v>
      </c>
      <c r="G426" s="27">
        <v>1</v>
      </c>
      <c r="H426" s="26">
        <v>1298.7</v>
      </c>
      <c r="I426" s="24"/>
      <c r="J426" s="25"/>
      <c r="K426" s="24"/>
      <c r="L426" s="23">
        <v>422</v>
      </c>
      <c r="M426" s="8" t="str">
        <f>_xlfn.XLOOKUP(E426,[1]!pnp[Product Code],[1]!pnp[MSRP],"Legacy Product")</f>
        <v>Legacy Product</v>
      </c>
      <c r="N426" s="8" t="str">
        <f>_xlfn.XLOOKUP(E426,[1]!pnp[Product Code],[1]!pnp[OEM Customer (FT1)],"Legacy Product")</f>
        <v>Legacy Product</v>
      </c>
      <c r="O426" s="6" t="str">
        <f t="shared" si="9"/>
        <v/>
      </c>
    </row>
    <row r="427" spans="1:15" s="15" customFormat="1" ht="29" x14ac:dyDescent="0.35">
      <c r="A427" s="29">
        <v>423</v>
      </c>
      <c r="B427" s="28" t="s">
        <v>120</v>
      </c>
      <c r="C427" s="28" t="s">
        <v>119</v>
      </c>
      <c r="D427" s="28" t="s">
        <v>1</v>
      </c>
      <c r="E427" s="28" t="s">
        <v>118</v>
      </c>
      <c r="F427" s="28" t="s">
        <v>118</v>
      </c>
      <c r="G427" s="27">
        <v>1</v>
      </c>
      <c r="H427" s="26">
        <v>1684.8</v>
      </c>
      <c r="I427" s="24"/>
      <c r="J427" s="25"/>
      <c r="K427" s="24"/>
      <c r="L427" s="23">
        <v>423</v>
      </c>
      <c r="M427" s="8" t="str">
        <f>_xlfn.XLOOKUP(E427,[1]!pnp[Product Code],[1]!pnp[MSRP],"Legacy Product")</f>
        <v>Legacy Product</v>
      </c>
      <c r="N427" s="8" t="str">
        <f>_xlfn.XLOOKUP(E427,[1]!pnp[Product Code],[1]!pnp[OEM Customer (FT1)],"Legacy Product")</f>
        <v>Legacy Product</v>
      </c>
      <c r="O427" s="6" t="str">
        <f t="shared" si="9"/>
        <v/>
      </c>
    </row>
    <row r="428" spans="1:15" s="15" customFormat="1" ht="29" x14ac:dyDescent="0.35">
      <c r="A428" s="29">
        <v>424</v>
      </c>
      <c r="B428" s="28" t="s">
        <v>117</v>
      </c>
      <c r="C428" s="28" t="s">
        <v>116</v>
      </c>
      <c r="D428" s="28" t="s">
        <v>1</v>
      </c>
      <c r="E428" s="28" t="s">
        <v>115</v>
      </c>
      <c r="F428" s="28" t="s">
        <v>115</v>
      </c>
      <c r="G428" s="27">
        <v>1</v>
      </c>
      <c r="H428" s="26">
        <v>2047.5</v>
      </c>
      <c r="I428" s="24"/>
      <c r="J428" s="25"/>
      <c r="K428" s="24"/>
      <c r="L428" s="23">
        <v>424</v>
      </c>
      <c r="M428" s="8" t="str">
        <f>_xlfn.XLOOKUP(E428,[1]!pnp[Product Code],[1]!pnp[MSRP],"Legacy Product")</f>
        <v>Legacy Product</v>
      </c>
      <c r="N428" s="8" t="str">
        <f>_xlfn.XLOOKUP(E428,[1]!pnp[Product Code],[1]!pnp[OEM Customer (FT1)],"Legacy Product")</f>
        <v>Legacy Product</v>
      </c>
      <c r="O428" s="6" t="str">
        <f t="shared" si="9"/>
        <v/>
      </c>
    </row>
    <row r="429" spans="1:15" s="15" customFormat="1" ht="29" x14ac:dyDescent="0.35">
      <c r="A429" s="29">
        <v>425</v>
      </c>
      <c r="B429" s="28" t="s">
        <v>114</v>
      </c>
      <c r="C429" s="28" t="s">
        <v>113</v>
      </c>
      <c r="D429" s="28" t="s">
        <v>1</v>
      </c>
      <c r="E429" s="28" t="s">
        <v>112</v>
      </c>
      <c r="F429" s="28" t="s">
        <v>112</v>
      </c>
      <c r="G429" s="27">
        <v>1</v>
      </c>
      <c r="H429" s="26">
        <v>2386.8000000000002</v>
      </c>
      <c r="I429" s="24"/>
      <c r="J429" s="25"/>
      <c r="K429" s="24"/>
      <c r="L429" s="23">
        <v>425</v>
      </c>
      <c r="M429" s="8" t="str">
        <f>_xlfn.XLOOKUP(E429,[1]!pnp[Product Code],[1]!pnp[MSRP],"Legacy Product")</f>
        <v>Legacy Product</v>
      </c>
      <c r="N429" s="8" t="str">
        <f>_xlfn.XLOOKUP(E429,[1]!pnp[Product Code],[1]!pnp[OEM Customer (FT1)],"Legacy Product")</f>
        <v>Legacy Product</v>
      </c>
      <c r="O429" s="6" t="str">
        <f t="shared" si="9"/>
        <v/>
      </c>
    </row>
    <row r="430" spans="1:15" s="15" customFormat="1" ht="29" x14ac:dyDescent="0.35">
      <c r="A430" s="29">
        <v>426</v>
      </c>
      <c r="B430" s="28" t="s">
        <v>111</v>
      </c>
      <c r="C430" s="28" t="s">
        <v>110</v>
      </c>
      <c r="D430" s="28" t="s">
        <v>1</v>
      </c>
      <c r="E430" s="28" t="s">
        <v>109</v>
      </c>
      <c r="F430" s="28" t="s">
        <v>109</v>
      </c>
      <c r="G430" s="27">
        <v>1</v>
      </c>
      <c r="H430" s="26">
        <v>2702.7</v>
      </c>
      <c r="I430" s="24"/>
      <c r="J430" s="25"/>
      <c r="K430" s="24"/>
      <c r="L430" s="23">
        <v>426</v>
      </c>
      <c r="M430" s="8" t="str">
        <f>_xlfn.XLOOKUP(E430,[1]!pnp[Product Code],[1]!pnp[MSRP],"Legacy Product")</f>
        <v>Legacy Product</v>
      </c>
      <c r="N430" s="8" t="str">
        <f>_xlfn.XLOOKUP(E430,[1]!pnp[Product Code],[1]!pnp[OEM Customer (FT1)],"Legacy Product")</f>
        <v>Legacy Product</v>
      </c>
      <c r="O430" s="6" t="str">
        <f t="shared" si="9"/>
        <v/>
      </c>
    </row>
    <row r="431" spans="1:15" s="15" customFormat="1" ht="29" x14ac:dyDescent="0.35">
      <c r="A431" s="29">
        <v>427</v>
      </c>
      <c r="B431" s="28" t="s">
        <v>108</v>
      </c>
      <c r="C431" s="28" t="s">
        <v>107</v>
      </c>
      <c r="D431" s="28" t="s">
        <v>1</v>
      </c>
      <c r="E431" s="28" t="s">
        <v>106</v>
      </c>
      <c r="F431" s="28" t="s">
        <v>106</v>
      </c>
      <c r="G431" s="27">
        <v>1</v>
      </c>
      <c r="H431" s="26">
        <v>2995.2</v>
      </c>
      <c r="I431" s="24"/>
      <c r="J431" s="25"/>
      <c r="K431" s="24"/>
      <c r="L431" s="23">
        <v>427</v>
      </c>
      <c r="M431" s="8" t="str">
        <f>_xlfn.XLOOKUP(E431,[1]!pnp[Product Code],[1]!pnp[MSRP],"Legacy Product")</f>
        <v>Legacy Product</v>
      </c>
      <c r="N431" s="8" t="str">
        <f>_xlfn.XLOOKUP(E431,[1]!pnp[Product Code],[1]!pnp[OEM Customer (FT1)],"Legacy Product")</f>
        <v>Legacy Product</v>
      </c>
      <c r="O431" s="6" t="str">
        <f t="shared" si="9"/>
        <v/>
      </c>
    </row>
    <row r="432" spans="1:15" s="15" customFormat="1" ht="29" x14ac:dyDescent="0.35">
      <c r="A432" s="29">
        <v>428</v>
      </c>
      <c r="B432" s="28" t="s">
        <v>105</v>
      </c>
      <c r="C432" s="28" t="s">
        <v>104</v>
      </c>
      <c r="D432" s="28" t="s">
        <v>1</v>
      </c>
      <c r="E432" s="28" t="s">
        <v>103</v>
      </c>
      <c r="F432" s="28" t="s">
        <v>103</v>
      </c>
      <c r="G432" s="27">
        <v>1</v>
      </c>
      <c r="H432" s="26">
        <v>3264.3</v>
      </c>
      <c r="I432" s="24"/>
      <c r="J432" s="25"/>
      <c r="K432" s="24"/>
      <c r="L432" s="23">
        <v>428</v>
      </c>
      <c r="M432" s="8" t="str">
        <f>_xlfn.XLOOKUP(E432,[1]!pnp[Product Code],[1]!pnp[MSRP],"Legacy Product")</f>
        <v>Legacy Product</v>
      </c>
      <c r="N432" s="8" t="str">
        <f>_xlfn.XLOOKUP(E432,[1]!pnp[Product Code],[1]!pnp[OEM Customer (FT1)],"Legacy Product")</f>
        <v>Legacy Product</v>
      </c>
      <c r="O432" s="6" t="str">
        <f t="shared" si="9"/>
        <v/>
      </c>
    </row>
    <row r="433" spans="1:15" s="15" customFormat="1" ht="29" x14ac:dyDescent="0.35">
      <c r="A433" s="29">
        <v>429</v>
      </c>
      <c r="B433" s="28" t="s">
        <v>102</v>
      </c>
      <c r="C433" s="28" t="s">
        <v>101</v>
      </c>
      <c r="D433" s="28" t="s">
        <v>1</v>
      </c>
      <c r="E433" s="28" t="s">
        <v>100</v>
      </c>
      <c r="F433" s="28" t="s">
        <v>100</v>
      </c>
      <c r="G433" s="27">
        <v>1</v>
      </c>
      <c r="H433" s="26">
        <v>3510</v>
      </c>
      <c r="I433" s="24"/>
      <c r="J433" s="25"/>
      <c r="K433" s="24"/>
      <c r="L433" s="23">
        <v>429</v>
      </c>
      <c r="M433" s="8" t="str">
        <f>_xlfn.XLOOKUP(E433,[1]!pnp[Product Code],[1]!pnp[MSRP],"Legacy Product")</f>
        <v>Legacy Product</v>
      </c>
      <c r="N433" s="8" t="str">
        <f>_xlfn.XLOOKUP(E433,[1]!pnp[Product Code],[1]!pnp[OEM Customer (FT1)],"Legacy Product")</f>
        <v>Legacy Product</v>
      </c>
      <c r="O433" s="6" t="str">
        <f t="shared" si="9"/>
        <v/>
      </c>
    </row>
    <row r="434" spans="1:15" s="15" customFormat="1" ht="29" x14ac:dyDescent="0.35">
      <c r="A434" s="29">
        <v>430</v>
      </c>
      <c r="B434" s="28" t="s">
        <v>99</v>
      </c>
      <c r="C434" s="28" t="s">
        <v>98</v>
      </c>
      <c r="D434" s="28" t="s">
        <v>1</v>
      </c>
      <c r="E434" s="28" t="s">
        <v>97</v>
      </c>
      <c r="F434" s="28" t="s">
        <v>97</v>
      </c>
      <c r="G434" s="27">
        <v>1</v>
      </c>
      <c r="H434" s="26">
        <v>10</v>
      </c>
      <c r="I434" s="24"/>
      <c r="J434" s="25"/>
      <c r="K434" s="24"/>
      <c r="L434" s="23">
        <v>430</v>
      </c>
      <c r="M434" s="8" t="str">
        <f>_xlfn.XLOOKUP(E434,[1]!pnp[Product Code],[1]!pnp[MSRP],"Legacy Product")</f>
        <v>Legacy Product</v>
      </c>
      <c r="N434" s="8" t="str">
        <f>_xlfn.XLOOKUP(E434,[1]!pnp[Product Code],[1]!pnp[OEM Customer (FT1)],"Legacy Product")</f>
        <v>Legacy Product</v>
      </c>
      <c r="O434" s="6" t="str">
        <f t="shared" si="9"/>
        <v/>
      </c>
    </row>
    <row r="435" spans="1:15" s="15" customFormat="1" x14ac:dyDescent="0.35">
      <c r="A435" s="29">
        <v>431</v>
      </c>
      <c r="B435" s="28" t="s">
        <v>96</v>
      </c>
      <c r="C435" s="28" t="s">
        <v>95</v>
      </c>
      <c r="D435" s="28" t="s">
        <v>1</v>
      </c>
      <c r="E435" s="28" t="s">
        <v>94</v>
      </c>
      <c r="F435" s="28" t="s">
        <v>94</v>
      </c>
      <c r="G435" s="27">
        <v>1</v>
      </c>
      <c r="H435" s="26">
        <v>108</v>
      </c>
      <c r="I435" s="24"/>
      <c r="J435" s="25"/>
      <c r="K435" s="24"/>
      <c r="L435" s="23">
        <v>431</v>
      </c>
      <c r="M435" s="8">
        <f>_xlfn.XLOOKUP(E435,[1]!pnp[Product Code],[1]!pnp[MSRP],"Legacy Product")</f>
        <v>108</v>
      </c>
      <c r="N435" s="8">
        <f>_xlfn.XLOOKUP(E435,[1]!pnp[Product Code],[1]!pnp[OEM Customer (FT1)],"Legacy Product")</f>
        <v>108</v>
      </c>
      <c r="O435" s="6">
        <f t="shared" si="9"/>
        <v>0</v>
      </c>
    </row>
    <row r="436" spans="1:15" s="15" customFormat="1" x14ac:dyDescent="0.35">
      <c r="A436" s="29">
        <v>432</v>
      </c>
      <c r="B436" s="28" t="s">
        <v>93</v>
      </c>
      <c r="C436" s="28" t="s">
        <v>92</v>
      </c>
      <c r="D436" s="28" t="s">
        <v>1</v>
      </c>
      <c r="E436" s="28" t="s">
        <v>91</v>
      </c>
      <c r="F436" s="28" t="s">
        <v>91</v>
      </c>
      <c r="G436" s="27">
        <v>1</v>
      </c>
      <c r="H436" s="26">
        <v>205.2</v>
      </c>
      <c r="I436" s="24"/>
      <c r="J436" s="25"/>
      <c r="K436" s="24"/>
      <c r="L436" s="23">
        <v>432</v>
      </c>
      <c r="M436" s="8">
        <f>_xlfn.XLOOKUP(E436,[1]!pnp[Product Code],[1]!pnp[MSRP],"Legacy Product")</f>
        <v>205.2</v>
      </c>
      <c r="N436" s="8">
        <f>_xlfn.XLOOKUP(E436,[1]!pnp[Product Code],[1]!pnp[OEM Customer (FT1)],"Legacy Product")</f>
        <v>205.2</v>
      </c>
      <c r="O436" s="6">
        <f t="shared" si="9"/>
        <v>0</v>
      </c>
    </row>
    <row r="437" spans="1:15" s="15" customFormat="1" x14ac:dyDescent="0.35">
      <c r="A437" s="29">
        <v>433</v>
      </c>
      <c r="B437" s="28" t="s">
        <v>90</v>
      </c>
      <c r="C437" s="28" t="s">
        <v>89</v>
      </c>
      <c r="D437" s="28" t="s">
        <v>1</v>
      </c>
      <c r="E437" s="28" t="s">
        <v>88</v>
      </c>
      <c r="F437" s="28" t="s">
        <v>88</v>
      </c>
      <c r="G437" s="27">
        <v>1</v>
      </c>
      <c r="H437" s="26">
        <v>299.7</v>
      </c>
      <c r="I437" s="24"/>
      <c r="J437" s="25"/>
      <c r="K437" s="24"/>
      <c r="L437" s="23">
        <v>433</v>
      </c>
      <c r="M437" s="8">
        <f>_xlfn.XLOOKUP(E437,[1]!pnp[Product Code],[1]!pnp[MSRP],"Legacy Product")</f>
        <v>299.7</v>
      </c>
      <c r="N437" s="8">
        <f>_xlfn.XLOOKUP(E437,[1]!pnp[Product Code],[1]!pnp[OEM Customer (FT1)],"Legacy Product")</f>
        <v>299.7</v>
      </c>
      <c r="O437" s="6">
        <f t="shared" si="9"/>
        <v>0</v>
      </c>
    </row>
    <row r="438" spans="1:15" s="15" customFormat="1" x14ac:dyDescent="0.35">
      <c r="A438" s="29">
        <v>434</v>
      </c>
      <c r="B438" s="28" t="s">
        <v>87</v>
      </c>
      <c r="C438" s="28" t="s">
        <v>86</v>
      </c>
      <c r="D438" s="28" t="s">
        <v>1</v>
      </c>
      <c r="E438" s="28" t="s">
        <v>85</v>
      </c>
      <c r="F438" s="28" t="s">
        <v>85</v>
      </c>
      <c r="G438" s="27">
        <v>1</v>
      </c>
      <c r="H438" s="26">
        <v>388.8</v>
      </c>
      <c r="I438" s="24"/>
      <c r="J438" s="25"/>
      <c r="K438" s="24"/>
      <c r="L438" s="23">
        <v>434</v>
      </c>
      <c r="M438" s="8">
        <f>_xlfn.XLOOKUP(E438,[1]!pnp[Product Code],[1]!pnp[MSRP],"Legacy Product")</f>
        <v>388.8</v>
      </c>
      <c r="N438" s="8">
        <f>_xlfn.XLOOKUP(E438,[1]!pnp[Product Code],[1]!pnp[OEM Customer (FT1)],"Legacy Product")</f>
        <v>388.8</v>
      </c>
      <c r="O438" s="6">
        <f t="shared" si="9"/>
        <v>0</v>
      </c>
    </row>
    <row r="439" spans="1:15" s="15" customFormat="1" x14ac:dyDescent="0.35">
      <c r="A439" s="29">
        <v>435</v>
      </c>
      <c r="B439" s="28" t="s">
        <v>84</v>
      </c>
      <c r="C439" s="28" t="s">
        <v>83</v>
      </c>
      <c r="D439" s="28" t="s">
        <v>1</v>
      </c>
      <c r="E439" s="28" t="s">
        <v>82</v>
      </c>
      <c r="F439" s="28" t="s">
        <v>82</v>
      </c>
      <c r="G439" s="27">
        <v>1</v>
      </c>
      <c r="H439" s="26">
        <v>472.5</v>
      </c>
      <c r="I439" s="24"/>
      <c r="J439" s="25"/>
      <c r="K439" s="24"/>
      <c r="L439" s="23">
        <v>435</v>
      </c>
      <c r="M439" s="8">
        <f>_xlfn.XLOOKUP(E439,[1]!pnp[Product Code],[1]!pnp[MSRP],"Legacy Product")</f>
        <v>472.5</v>
      </c>
      <c r="N439" s="8">
        <f>_xlfn.XLOOKUP(E439,[1]!pnp[Product Code],[1]!pnp[OEM Customer (FT1)],"Legacy Product")</f>
        <v>472.5</v>
      </c>
      <c r="O439" s="6">
        <f t="shared" si="9"/>
        <v>0</v>
      </c>
    </row>
    <row r="440" spans="1:15" s="15" customFormat="1" x14ac:dyDescent="0.35">
      <c r="A440" s="29">
        <v>436</v>
      </c>
      <c r="B440" s="28" t="s">
        <v>81</v>
      </c>
      <c r="C440" s="28" t="s">
        <v>80</v>
      </c>
      <c r="D440" s="28" t="s">
        <v>1</v>
      </c>
      <c r="E440" s="28" t="s">
        <v>79</v>
      </c>
      <c r="F440" s="28" t="s">
        <v>79</v>
      </c>
      <c r="G440" s="27">
        <v>1</v>
      </c>
      <c r="H440" s="26">
        <v>550.79999999999995</v>
      </c>
      <c r="I440" s="24"/>
      <c r="J440" s="25"/>
      <c r="K440" s="24"/>
      <c r="L440" s="23">
        <v>436</v>
      </c>
      <c r="M440" s="8">
        <f>_xlfn.XLOOKUP(E440,[1]!pnp[Product Code],[1]!pnp[MSRP],"Legacy Product")</f>
        <v>550.79999999999995</v>
      </c>
      <c r="N440" s="8">
        <f>_xlfn.XLOOKUP(E440,[1]!pnp[Product Code],[1]!pnp[OEM Customer (FT1)],"Legacy Product")</f>
        <v>550.79999999999995</v>
      </c>
      <c r="O440" s="6">
        <f t="shared" si="9"/>
        <v>0</v>
      </c>
    </row>
    <row r="441" spans="1:15" s="15" customFormat="1" x14ac:dyDescent="0.35">
      <c r="A441" s="29">
        <v>437</v>
      </c>
      <c r="B441" s="28" t="s">
        <v>78</v>
      </c>
      <c r="C441" s="28" t="s">
        <v>77</v>
      </c>
      <c r="D441" s="28" t="s">
        <v>1</v>
      </c>
      <c r="E441" s="28" t="s">
        <v>76</v>
      </c>
      <c r="F441" s="28" t="s">
        <v>76</v>
      </c>
      <c r="G441" s="27">
        <v>1</v>
      </c>
      <c r="H441" s="26">
        <v>623.70000000000005</v>
      </c>
      <c r="I441" s="24"/>
      <c r="J441" s="25"/>
      <c r="K441" s="24"/>
      <c r="L441" s="23">
        <v>437</v>
      </c>
      <c r="M441" s="8">
        <f>_xlfn.XLOOKUP(E441,[1]!pnp[Product Code],[1]!pnp[MSRP],"Legacy Product")</f>
        <v>623.70000000000005</v>
      </c>
      <c r="N441" s="8">
        <f>_xlfn.XLOOKUP(E441,[1]!pnp[Product Code],[1]!pnp[OEM Customer (FT1)],"Legacy Product")</f>
        <v>623.70000000000005</v>
      </c>
      <c r="O441" s="6">
        <f t="shared" si="9"/>
        <v>0</v>
      </c>
    </row>
    <row r="442" spans="1:15" s="15" customFormat="1" x14ac:dyDescent="0.35">
      <c r="A442" s="29">
        <v>438</v>
      </c>
      <c r="B442" s="28" t="s">
        <v>75</v>
      </c>
      <c r="C442" s="28" t="s">
        <v>74</v>
      </c>
      <c r="D442" s="28" t="s">
        <v>1</v>
      </c>
      <c r="E442" s="28" t="s">
        <v>73</v>
      </c>
      <c r="F442" s="28" t="s">
        <v>73</v>
      </c>
      <c r="G442" s="27">
        <v>1</v>
      </c>
      <c r="H442" s="26">
        <v>691.2</v>
      </c>
      <c r="I442" s="24"/>
      <c r="J442" s="25"/>
      <c r="K442" s="24"/>
      <c r="L442" s="23">
        <v>438</v>
      </c>
      <c r="M442" s="8">
        <f>_xlfn.XLOOKUP(E442,[1]!pnp[Product Code],[1]!pnp[MSRP],"Legacy Product")</f>
        <v>691.2</v>
      </c>
      <c r="N442" s="8">
        <f>_xlfn.XLOOKUP(E442,[1]!pnp[Product Code],[1]!pnp[OEM Customer (FT1)],"Legacy Product")</f>
        <v>691.2</v>
      </c>
      <c r="O442" s="6">
        <f t="shared" si="9"/>
        <v>0</v>
      </c>
    </row>
    <row r="443" spans="1:15" s="15" customFormat="1" x14ac:dyDescent="0.35">
      <c r="A443" s="29">
        <v>439</v>
      </c>
      <c r="B443" s="28" t="s">
        <v>72</v>
      </c>
      <c r="C443" s="28" t="s">
        <v>71</v>
      </c>
      <c r="D443" s="28" t="s">
        <v>1</v>
      </c>
      <c r="E443" s="28" t="s">
        <v>70</v>
      </c>
      <c r="F443" s="28" t="s">
        <v>70</v>
      </c>
      <c r="G443" s="27">
        <v>1</v>
      </c>
      <c r="H443" s="26">
        <v>753.3</v>
      </c>
      <c r="I443" s="24"/>
      <c r="J443" s="25"/>
      <c r="K443" s="24"/>
      <c r="L443" s="23">
        <v>439</v>
      </c>
      <c r="M443" s="8">
        <f>_xlfn.XLOOKUP(E443,[1]!pnp[Product Code],[1]!pnp[MSRP],"Legacy Product")</f>
        <v>753.3</v>
      </c>
      <c r="N443" s="8">
        <f>_xlfn.XLOOKUP(E443,[1]!pnp[Product Code],[1]!pnp[OEM Customer (FT1)],"Legacy Product")</f>
        <v>753.3</v>
      </c>
      <c r="O443" s="6">
        <f t="shared" si="9"/>
        <v>0</v>
      </c>
    </row>
    <row r="444" spans="1:15" s="15" customFormat="1" x14ac:dyDescent="0.35">
      <c r="A444" s="29">
        <v>440</v>
      </c>
      <c r="B444" s="28" t="s">
        <v>69</v>
      </c>
      <c r="C444" s="28" t="s">
        <v>68</v>
      </c>
      <c r="D444" s="28" t="s">
        <v>1</v>
      </c>
      <c r="E444" s="28" t="s">
        <v>67</v>
      </c>
      <c r="F444" s="28" t="s">
        <v>67</v>
      </c>
      <c r="G444" s="27">
        <v>1</v>
      </c>
      <c r="H444" s="26">
        <v>810</v>
      </c>
      <c r="I444" s="24"/>
      <c r="J444" s="25"/>
      <c r="K444" s="24"/>
      <c r="L444" s="23">
        <v>440</v>
      </c>
      <c r="M444" s="8">
        <f>_xlfn.XLOOKUP(E444,[1]!pnp[Product Code],[1]!pnp[MSRP],"Legacy Product")</f>
        <v>810</v>
      </c>
      <c r="N444" s="8">
        <f>_xlfn.XLOOKUP(E444,[1]!pnp[Product Code],[1]!pnp[OEM Customer (FT1)],"Legacy Product")</f>
        <v>810</v>
      </c>
      <c r="O444" s="6">
        <f t="shared" si="9"/>
        <v>0</v>
      </c>
    </row>
    <row r="445" spans="1:15" s="15" customFormat="1" x14ac:dyDescent="0.35">
      <c r="A445" s="29">
        <v>441</v>
      </c>
      <c r="B445" s="28" t="s">
        <v>66</v>
      </c>
      <c r="C445" s="28" t="s">
        <v>65</v>
      </c>
      <c r="D445" s="28" t="s">
        <v>1</v>
      </c>
      <c r="E445" s="28" t="s">
        <v>64</v>
      </c>
      <c r="F445" s="28" t="s">
        <v>64</v>
      </c>
      <c r="G445" s="27">
        <v>1</v>
      </c>
      <c r="H445" s="26">
        <v>588</v>
      </c>
      <c r="I445" s="24"/>
      <c r="J445" s="25"/>
      <c r="K445" s="24"/>
      <c r="L445" s="23">
        <v>441</v>
      </c>
      <c r="M445" s="8">
        <f>_xlfn.XLOOKUP(E445,[1]!pnp[Product Code],[1]!pnp[MSRP],"Legacy Product")</f>
        <v>588</v>
      </c>
      <c r="N445" s="8">
        <f>_xlfn.XLOOKUP(E445,[1]!pnp[Product Code],[1]!pnp[OEM Customer (FT1)],"Legacy Product")</f>
        <v>588</v>
      </c>
      <c r="O445" s="6">
        <f t="shared" si="9"/>
        <v>0</v>
      </c>
    </row>
    <row r="446" spans="1:15" s="15" customFormat="1" x14ac:dyDescent="0.35">
      <c r="A446" s="29">
        <v>442</v>
      </c>
      <c r="B446" s="28" t="s">
        <v>63</v>
      </c>
      <c r="C446" s="28" t="s">
        <v>62</v>
      </c>
      <c r="D446" s="28" t="s">
        <v>1</v>
      </c>
      <c r="E446" s="28" t="s">
        <v>61</v>
      </c>
      <c r="F446" s="28" t="s">
        <v>61</v>
      </c>
      <c r="G446" s="27">
        <v>1</v>
      </c>
      <c r="H446" s="26">
        <v>1176</v>
      </c>
      <c r="I446" s="24"/>
      <c r="J446" s="25"/>
      <c r="K446" s="24"/>
      <c r="L446" s="23">
        <v>442</v>
      </c>
      <c r="M446" s="8">
        <f>_xlfn.XLOOKUP(E446,[1]!pnp[Product Code],[1]!pnp[MSRP],"Legacy Product")</f>
        <v>1176</v>
      </c>
      <c r="N446" s="8">
        <f>_xlfn.XLOOKUP(E446,[1]!pnp[Product Code],[1]!pnp[OEM Customer (FT1)],"Legacy Product")</f>
        <v>1176</v>
      </c>
      <c r="O446" s="6">
        <f t="shared" si="9"/>
        <v>0</v>
      </c>
    </row>
    <row r="447" spans="1:15" s="15" customFormat="1" x14ac:dyDescent="0.35">
      <c r="A447" s="29">
        <v>443</v>
      </c>
      <c r="B447" s="28" t="s">
        <v>60</v>
      </c>
      <c r="C447" s="28" t="s">
        <v>59</v>
      </c>
      <c r="D447" s="28" t="s">
        <v>1</v>
      </c>
      <c r="E447" s="28" t="s">
        <v>58</v>
      </c>
      <c r="F447" s="28" t="s">
        <v>58</v>
      </c>
      <c r="G447" s="27">
        <v>1</v>
      </c>
      <c r="H447" s="26">
        <v>1764</v>
      </c>
      <c r="I447" s="24"/>
      <c r="J447" s="25"/>
      <c r="K447" s="24"/>
      <c r="L447" s="23">
        <v>443</v>
      </c>
      <c r="M447" s="8">
        <f>_xlfn.XLOOKUP(E447,[1]!pnp[Product Code],[1]!pnp[MSRP],"Legacy Product")</f>
        <v>1764</v>
      </c>
      <c r="N447" s="8">
        <f>_xlfn.XLOOKUP(E447,[1]!pnp[Product Code],[1]!pnp[OEM Customer (FT1)],"Legacy Product")</f>
        <v>1764</v>
      </c>
      <c r="O447" s="6">
        <f t="shared" si="9"/>
        <v>0</v>
      </c>
    </row>
    <row r="448" spans="1:15" s="15" customFormat="1" x14ac:dyDescent="0.35">
      <c r="A448" s="29">
        <v>444</v>
      </c>
      <c r="B448" s="28" t="s">
        <v>57</v>
      </c>
      <c r="C448" s="28" t="s">
        <v>56</v>
      </c>
      <c r="D448" s="28" t="s">
        <v>1</v>
      </c>
      <c r="E448" s="28" t="s">
        <v>55</v>
      </c>
      <c r="F448" s="28" t="s">
        <v>55</v>
      </c>
      <c r="G448" s="27">
        <v>1</v>
      </c>
      <c r="H448" s="26">
        <v>2352</v>
      </c>
      <c r="I448" s="24"/>
      <c r="J448" s="25"/>
      <c r="K448" s="24"/>
      <c r="L448" s="23">
        <v>444</v>
      </c>
      <c r="M448" s="8">
        <f>_xlfn.XLOOKUP(E448,[1]!pnp[Product Code],[1]!pnp[MSRP],"Legacy Product")</f>
        <v>2352</v>
      </c>
      <c r="N448" s="8">
        <f>_xlfn.XLOOKUP(E448,[1]!pnp[Product Code],[1]!pnp[OEM Customer (FT1)],"Legacy Product")</f>
        <v>2352</v>
      </c>
      <c r="O448" s="6">
        <f t="shared" si="9"/>
        <v>0</v>
      </c>
    </row>
    <row r="449" spans="1:15" s="15" customFormat="1" x14ac:dyDescent="0.35">
      <c r="A449" s="29">
        <v>445</v>
      </c>
      <c r="B449" s="28" t="s">
        <v>54</v>
      </c>
      <c r="C449" s="28" t="s">
        <v>53</v>
      </c>
      <c r="D449" s="28" t="s">
        <v>1</v>
      </c>
      <c r="E449" s="28" t="s">
        <v>52</v>
      </c>
      <c r="F449" s="28" t="s">
        <v>52</v>
      </c>
      <c r="G449" s="27">
        <v>1</v>
      </c>
      <c r="H449" s="26">
        <v>2940</v>
      </c>
      <c r="I449" s="24"/>
      <c r="J449" s="25"/>
      <c r="K449" s="24"/>
      <c r="L449" s="23">
        <v>445</v>
      </c>
      <c r="M449" s="8">
        <f>_xlfn.XLOOKUP(E449,[1]!pnp[Product Code],[1]!pnp[MSRP],"Legacy Product")</f>
        <v>2940</v>
      </c>
      <c r="N449" s="8">
        <f>_xlfn.XLOOKUP(E449,[1]!pnp[Product Code],[1]!pnp[OEM Customer (FT1)],"Legacy Product")</f>
        <v>2940</v>
      </c>
      <c r="O449" s="6">
        <f t="shared" si="9"/>
        <v>0</v>
      </c>
    </row>
    <row r="450" spans="1:15" s="15" customFormat="1" x14ac:dyDescent="0.35">
      <c r="A450" s="29">
        <v>446</v>
      </c>
      <c r="B450" s="28" t="s">
        <v>51</v>
      </c>
      <c r="C450" s="28" t="s">
        <v>50</v>
      </c>
      <c r="D450" s="28" t="s">
        <v>1</v>
      </c>
      <c r="E450" s="28" t="s">
        <v>49</v>
      </c>
      <c r="F450" s="28" t="s">
        <v>49</v>
      </c>
      <c r="G450" s="27">
        <v>1</v>
      </c>
      <c r="H450" s="26">
        <v>3528</v>
      </c>
      <c r="I450" s="24"/>
      <c r="J450" s="25"/>
      <c r="K450" s="24"/>
      <c r="L450" s="23">
        <v>446</v>
      </c>
      <c r="M450" s="8">
        <f>_xlfn.XLOOKUP(E450,[1]!pnp[Product Code],[1]!pnp[MSRP],"Legacy Product")</f>
        <v>3528</v>
      </c>
      <c r="N450" s="8">
        <f>_xlfn.XLOOKUP(E450,[1]!pnp[Product Code],[1]!pnp[OEM Customer (FT1)],"Legacy Product")</f>
        <v>3528</v>
      </c>
      <c r="O450" s="6">
        <f t="shared" si="9"/>
        <v>0</v>
      </c>
    </row>
    <row r="451" spans="1:15" s="15" customFormat="1" x14ac:dyDescent="0.35">
      <c r="A451" s="29">
        <v>447</v>
      </c>
      <c r="B451" s="28" t="s">
        <v>48</v>
      </c>
      <c r="C451" s="28" t="s">
        <v>47</v>
      </c>
      <c r="D451" s="28" t="s">
        <v>1</v>
      </c>
      <c r="E451" s="28" t="s">
        <v>46</v>
      </c>
      <c r="F451" s="28" t="s">
        <v>46</v>
      </c>
      <c r="G451" s="27">
        <v>1</v>
      </c>
      <c r="H451" s="26">
        <v>4116</v>
      </c>
      <c r="I451" s="24"/>
      <c r="J451" s="25"/>
      <c r="K451" s="24"/>
      <c r="L451" s="23">
        <v>447</v>
      </c>
      <c r="M451" s="8">
        <f>_xlfn.XLOOKUP(E451,[1]!pnp[Product Code],[1]!pnp[MSRP],"Legacy Product")</f>
        <v>4116</v>
      </c>
      <c r="N451" s="8">
        <f>_xlfn.XLOOKUP(E451,[1]!pnp[Product Code],[1]!pnp[OEM Customer (FT1)],"Legacy Product")</f>
        <v>4116</v>
      </c>
      <c r="O451" s="6">
        <f t="shared" si="9"/>
        <v>0</v>
      </c>
    </row>
    <row r="452" spans="1:15" s="15" customFormat="1" x14ac:dyDescent="0.35">
      <c r="A452" s="29">
        <v>448</v>
      </c>
      <c r="B452" s="28" t="s">
        <v>45</v>
      </c>
      <c r="C452" s="28" t="s">
        <v>44</v>
      </c>
      <c r="D452" s="28" t="s">
        <v>1</v>
      </c>
      <c r="E452" s="28" t="s">
        <v>43</v>
      </c>
      <c r="F452" s="28" t="s">
        <v>43</v>
      </c>
      <c r="G452" s="27">
        <v>1</v>
      </c>
      <c r="H452" s="26">
        <v>4704</v>
      </c>
      <c r="I452" s="24"/>
      <c r="J452" s="25"/>
      <c r="K452" s="24"/>
      <c r="L452" s="23">
        <v>448</v>
      </c>
      <c r="M452" s="8">
        <f>_xlfn.XLOOKUP(E452,[1]!pnp[Product Code],[1]!pnp[MSRP],"Legacy Product")</f>
        <v>4704</v>
      </c>
      <c r="N452" s="8">
        <f>_xlfn.XLOOKUP(E452,[1]!pnp[Product Code],[1]!pnp[OEM Customer (FT1)],"Legacy Product")</f>
        <v>4704</v>
      </c>
      <c r="O452" s="6">
        <f t="shared" si="9"/>
        <v>0</v>
      </c>
    </row>
    <row r="453" spans="1:15" s="15" customFormat="1" x14ac:dyDescent="0.35">
      <c r="A453" s="29">
        <v>449</v>
      </c>
      <c r="B453" s="28" t="s">
        <v>42</v>
      </c>
      <c r="C453" s="28" t="s">
        <v>41</v>
      </c>
      <c r="D453" s="28" t="s">
        <v>1</v>
      </c>
      <c r="E453" s="28" t="s">
        <v>40</v>
      </c>
      <c r="F453" s="28" t="s">
        <v>40</v>
      </c>
      <c r="G453" s="27">
        <v>1</v>
      </c>
      <c r="H453" s="26">
        <v>5292</v>
      </c>
      <c r="I453" s="24"/>
      <c r="J453" s="25"/>
      <c r="K453" s="24"/>
      <c r="L453" s="23">
        <v>449</v>
      </c>
      <c r="M453" s="8">
        <f>_xlfn.XLOOKUP(E453,[1]!pnp[Product Code],[1]!pnp[MSRP],"Legacy Product")</f>
        <v>5292</v>
      </c>
      <c r="N453" s="8">
        <f>_xlfn.XLOOKUP(E453,[1]!pnp[Product Code],[1]!pnp[OEM Customer (FT1)],"Legacy Product")</f>
        <v>5292</v>
      </c>
      <c r="O453" s="6">
        <f t="shared" ref="O453:O516" si="10">IFERROR((M453-N453)/M453,"")</f>
        <v>0</v>
      </c>
    </row>
    <row r="454" spans="1:15" s="15" customFormat="1" x14ac:dyDescent="0.35">
      <c r="A454" s="29">
        <v>450</v>
      </c>
      <c r="B454" s="28" t="s">
        <v>39</v>
      </c>
      <c r="C454" s="28" t="s">
        <v>38</v>
      </c>
      <c r="D454" s="28" t="s">
        <v>1</v>
      </c>
      <c r="E454" s="28" t="s">
        <v>37</v>
      </c>
      <c r="F454" s="28" t="s">
        <v>37</v>
      </c>
      <c r="G454" s="27">
        <v>1</v>
      </c>
      <c r="H454" s="26">
        <v>5880</v>
      </c>
      <c r="I454" s="24"/>
      <c r="J454" s="25"/>
      <c r="K454" s="24"/>
      <c r="L454" s="23">
        <v>450</v>
      </c>
      <c r="M454" s="8">
        <f>_xlfn.XLOOKUP(E454,[1]!pnp[Product Code],[1]!pnp[MSRP],"Legacy Product")</f>
        <v>5880</v>
      </c>
      <c r="N454" s="8">
        <f>_xlfn.XLOOKUP(E454,[1]!pnp[Product Code],[1]!pnp[OEM Customer (FT1)],"Legacy Product")</f>
        <v>5880</v>
      </c>
      <c r="O454" s="6">
        <f t="shared" si="10"/>
        <v>0</v>
      </c>
    </row>
    <row r="455" spans="1:15" s="15" customFormat="1" ht="29" x14ac:dyDescent="0.35">
      <c r="A455" s="29">
        <v>451</v>
      </c>
      <c r="B455" s="28" t="s">
        <v>36</v>
      </c>
      <c r="C455" s="28" t="s">
        <v>35</v>
      </c>
      <c r="D455" s="28" t="s">
        <v>1</v>
      </c>
      <c r="E455" s="28" t="s">
        <v>34</v>
      </c>
      <c r="F455" s="28" t="s">
        <v>34</v>
      </c>
      <c r="G455" s="27">
        <v>1</v>
      </c>
      <c r="H455" s="26">
        <v>10</v>
      </c>
      <c r="I455" s="24"/>
      <c r="J455" s="25"/>
      <c r="K455" s="24"/>
      <c r="L455" s="23">
        <v>451</v>
      </c>
      <c r="M455" s="8" t="str">
        <f>_xlfn.XLOOKUP(E455,[1]!pnp[Product Code],[1]!pnp[MSRP],"Legacy Product")</f>
        <v>Legacy Product</v>
      </c>
      <c r="N455" s="8" t="str">
        <f>_xlfn.XLOOKUP(E455,[1]!pnp[Product Code],[1]!pnp[OEM Customer (FT1)],"Legacy Product")</f>
        <v>Legacy Product</v>
      </c>
      <c r="O455" s="6" t="str">
        <f t="shared" si="10"/>
        <v/>
      </c>
    </row>
    <row r="456" spans="1:15" s="15" customFormat="1" x14ac:dyDescent="0.35">
      <c r="A456" s="29">
        <v>452</v>
      </c>
      <c r="B456" s="28" t="s">
        <v>33</v>
      </c>
      <c r="C456" s="28" t="s">
        <v>32</v>
      </c>
      <c r="D456" s="28" t="s">
        <v>1</v>
      </c>
      <c r="E456" s="28" t="s">
        <v>31</v>
      </c>
      <c r="F456" s="28" t="s">
        <v>31</v>
      </c>
      <c r="G456" s="27">
        <v>1</v>
      </c>
      <c r="H456" s="26">
        <v>108</v>
      </c>
      <c r="I456" s="24"/>
      <c r="J456" s="25"/>
      <c r="K456" s="24"/>
      <c r="L456" s="23">
        <v>452</v>
      </c>
      <c r="M456" s="8">
        <f>_xlfn.XLOOKUP(E456,[1]!pnp[Product Code],[1]!pnp[MSRP],"Legacy Product")</f>
        <v>108</v>
      </c>
      <c r="N456" s="8">
        <f>_xlfn.XLOOKUP(E456,[1]!pnp[Product Code],[1]!pnp[OEM Customer (FT1)],"Legacy Product")</f>
        <v>108</v>
      </c>
      <c r="O456" s="6">
        <f t="shared" si="10"/>
        <v>0</v>
      </c>
    </row>
    <row r="457" spans="1:15" s="15" customFormat="1" x14ac:dyDescent="0.35">
      <c r="A457" s="29">
        <v>453</v>
      </c>
      <c r="B457" s="28" t="s">
        <v>30</v>
      </c>
      <c r="C457" s="28" t="s">
        <v>29</v>
      </c>
      <c r="D457" s="28" t="s">
        <v>1</v>
      </c>
      <c r="E457" s="28" t="s">
        <v>28</v>
      </c>
      <c r="F457" s="28" t="s">
        <v>28</v>
      </c>
      <c r="G457" s="27">
        <v>1</v>
      </c>
      <c r="H457" s="26">
        <v>205.2</v>
      </c>
      <c r="I457" s="24"/>
      <c r="J457" s="25"/>
      <c r="K457" s="24"/>
      <c r="L457" s="23">
        <v>453</v>
      </c>
      <c r="M457" s="8">
        <f>_xlfn.XLOOKUP(E457,[1]!pnp[Product Code],[1]!pnp[MSRP],"Legacy Product")</f>
        <v>216</v>
      </c>
      <c r="N457" s="8">
        <f>_xlfn.XLOOKUP(E457,[1]!pnp[Product Code],[1]!pnp[OEM Customer (FT1)],"Legacy Product")</f>
        <v>216</v>
      </c>
      <c r="O457" s="6">
        <f t="shared" si="10"/>
        <v>0</v>
      </c>
    </row>
    <row r="458" spans="1:15" s="15" customFormat="1" x14ac:dyDescent="0.35">
      <c r="A458" s="29">
        <v>454</v>
      </c>
      <c r="B458" s="28" t="s">
        <v>27</v>
      </c>
      <c r="C458" s="28" t="s">
        <v>26</v>
      </c>
      <c r="D458" s="28" t="s">
        <v>1</v>
      </c>
      <c r="E458" s="28" t="s">
        <v>25</v>
      </c>
      <c r="F458" s="28" t="s">
        <v>25</v>
      </c>
      <c r="G458" s="27">
        <v>1</v>
      </c>
      <c r="H458" s="26">
        <v>299.7</v>
      </c>
      <c r="I458" s="24"/>
      <c r="J458" s="25"/>
      <c r="K458" s="24"/>
      <c r="L458" s="23">
        <v>454</v>
      </c>
      <c r="M458" s="8">
        <f>_xlfn.XLOOKUP(E458,[1]!pnp[Product Code],[1]!pnp[MSRP],"Legacy Product")</f>
        <v>324</v>
      </c>
      <c r="N458" s="8">
        <f>_xlfn.XLOOKUP(E458,[1]!pnp[Product Code],[1]!pnp[OEM Customer (FT1)],"Legacy Product")</f>
        <v>324</v>
      </c>
      <c r="O458" s="6">
        <f t="shared" si="10"/>
        <v>0</v>
      </c>
    </row>
    <row r="459" spans="1:15" s="15" customFormat="1" x14ac:dyDescent="0.35">
      <c r="A459" s="29">
        <v>455</v>
      </c>
      <c r="B459" s="28" t="s">
        <v>24</v>
      </c>
      <c r="C459" s="28" t="s">
        <v>23</v>
      </c>
      <c r="D459" s="28" t="s">
        <v>1</v>
      </c>
      <c r="E459" s="28" t="s">
        <v>22</v>
      </c>
      <c r="F459" s="28" t="s">
        <v>22</v>
      </c>
      <c r="G459" s="27">
        <v>1</v>
      </c>
      <c r="H459" s="26">
        <v>388.8</v>
      </c>
      <c r="I459" s="24"/>
      <c r="J459" s="25"/>
      <c r="K459" s="24"/>
      <c r="L459" s="23">
        <v>455</v>
      </c>
      <c r="M459" s="8">
        <f>_xlfn.XLOOKUP(E459,[1]!pnp[Product Code],[1]!pnp[MSRP],"Legacy Product")</f>
        <v>432</v>
      </c>
      <c r="N459" s="8">
        <f>_xlfn.XLOOKUP(E459,[1]!pnp[Product Code],[1]!pnp[OEM Customer (FT1)],"Legacy Product")</f>
        <v>432</v>
      </c>
      <c r="O459" s="6">
        <f t="shared" si="10"/>
        <v>0</v>
      </c>
    </row>
    <row r="460" spans="1:15" s="15" customFormat="1" x14ac:dyDescent="0.35">
      <c r="A460" s="29">
        <v>456</v>
      </c>
      <c r="B460" s="28" t="s">
        <v>21</v>
      </c>
      <c r="C460" s="28" t="s">
        <v>20</v>
      </c>
      <c r="D460" s="28" t="s">
        <v>1</v>
      </c>
      <c r="E460" s="28" t="s">
        <v>19</v>
      </c>
      <c r="F460" s="28" t="s">
        <v>19</v>
      </c>
      <c r="G460" s="27">
        <v>1</v>
      </c>
      <c r="H460" s="26">
        <v>472.5</v>
      </c>
      <c r="I460" s="24"/>
      <c r="J460" s="25"/>
      <c r="K460" s="24"/>
      <c r="L460" s="23">
        <v>456</v>
      </c>
      <c r="M460" s="8">
        <f>_xlfn.XLOOKUP(E460,[1]!pnp[Product Code],[1]!pnp[MSRP],"Legacy Product")</f>
        <v>540</v>
      </c>
      <c r="N460" s="8">
        <f>_xlfn.XLOOKUP(E460,[1]!pnp[Product Code],[1]!pnp[OEM Customer (FT1)],"Legacy Product")</f>
        <v>540</v>
      </c>
      <c r="O460" s="6">
        <f t="shared" si="10"/>
        <v>0</v>
      </c>
    </row>
    <row r="461" spans="1:15" s="15" customFormat="1" x14ac:dyDescent="0.35">
      <c r="A461" s="29">
        <v>457</v>
      </c>
      <c r="B461" s="28" t="s">
        <v>18</v>
      </c>
      <c r="C461" s="28" t="s">
        <v>17</v>
      </c>
      <c r="D461" s="28" t="s">
        <v>1</v>
      </c>
      <c r="E461" s="28" t="s">
        <v>16</v>
      </c>
      <c r="F461" s="28" t="s">
        <v>16</v>
      </c>
      <c r="G461" s="27">
        <v>1</v>
      </c>
      <c r="H461" s="26">
        <v>550.79999999999995</v>
      </c>
      <c r="I461" s="24"/>
      <c r="J461" s="25"/>
      <c r="K461" s="24"/>
      <c r="L461" s="23">
        <v>457</v>
      </c>
      <c r="M461" s="8">
        <f>_xlfn.XLOOKUP(E461,[1]!pnp[Product Code],[1]!pnp[MSRP],"Legacy Product")</f>
        <v>648</v>
      </c>
      <c r="N461" s="8">
        <f>_xlfn.XLOOKUP(E461,[1]!pnp[Product Code],[1]!pnp[OEM Customer (FT1)],"Legacy Product")</f>
        <v>648</v>
      </c>
      <c r="O461" s="6">
        <f t="shared" si="10"/>
        <v>0</v>
      </c>
    </row>
    <row r="462" spans="1:15" s="15" customFormat="1" x14ac:dyDescent="0.35">
      <c r="A462" s="29">
        <v>458</v>
      </c>
      <c r="B462" s="28" t="s">
        <v>15</v>
      </c>
      <c r="C462" s="28" t="s">
        <v>14</v>
      </c>
      <c r="D462" s="28" t="s">
        <v>1</v>
      </c>
      <c r="E462" s="28" t="s">
        <v>13</v>
      </c>
      <c r="F462" s="28" t="s">
        <v>13</v>
      </c>
      <c r="G462" s="27">
        <v>1</v>
      </c>
      <c r="H462" s="26">
        <v>623.70000000000005</v>
      </c>
      <c r="I462" s="24"/>
      <c r="J462" s="25"/>
      <c r="K462" s="24"/>
      <c r="L462" s="23">
        <v>458</v>
      </c>
      <c r="M462" s="8">
        <f>_xlfn.XLOOKUP(E462,[1]!pnp[Product Code],[1]!pnp[MSRP],"Legacy Product")</f>
        <v>756</v>
      </c>
      <c r="N462" s="8">
        <f>_xlfn.XLOOKUP(E462,[1]!pnp[Product Code],[1]!pnp[OEM Customer (FT1)],"Legacy Product")</f>
        <v>756</v>
      </c>
      <c r="O462" s="6">
        <f t="shared" si="10"/>
        <v>0</v>
      </c>
    </row>
    <row r="463" spans="1:15" s="15" customFormat="1" x14ac:dyDescent="0.35">
      <c r="A463" s="29">
        <v>459</v>
      </c>
      <c r="B463" s="28" t="s">
        <v>12</v>
      </c>
      <c r="C463" s="28" t="s">
        <v>11</v>
      </c>
      <c r="D463" s="28" t="s">
        <v>1</v>
      </c>
      <c r="E463" s="28" t="s">
        <v>10</v>
      </c>
      <c r="F463" s="28" t="s">
        <v>10</v>
      </c>
      <c r="G463" s="27">
        <v>1</v>
      </c>
      <c r="H463" s="26">
        <v>691.2</v>
      </c>
      <c r="I463" s="24"/>
      <c r="J463" s="25"/>
      <c r="K463" s="24"/>
      <c r="L463" s="23">
        <v>459</v>
      </c>
      <c r="M463" s="8">
        <f>_xlfn.XLOOKUP(E463,[1]!pnp[Product Code],[1]!pnp[MSRP],"Legacy Product")</f>
        <v>864</v>
      </c>
      <c r="N463" s="8">
        <f>_xlfn.XLOOKUP(E463,[1]!pnp[Product Code],[1]!pnp[OEM Customer (FT1)],"Legacy Product")</f>
        <v>864</v>
      </c>
      <c r="O463" s="6">
        <f t="shared" si="10"/>
        <v>0</v>
      </c>
    </row>
    <row r="464" spans="1:15" s="15" customFormat="1" x14ac:dyDescent="0.35">
      <c r="A464" s="29">
        <v>460</v>
      </c>
      <c r="B464" s="28" t="s">
        <v>9</v>
      </c>
      <c r="C464" s="28" t="s">
        <v>8</v>
      </c>
      <c r="D464" s="28" t="s">
        <v>1</v>
      </c>
      <c r="E464" s="28" t="s">
        <v>7</v>
      </c>
      <c r="F464" s="28" t="s">
        <v>7</v>
      </c>
      <c r="G464" s="27">
        <v>1</v>
      </c>
      <c r="H464" s="26">
        <v>753.3</v>
      </c>
      <c r="I464" s="24"/>
      <c r="J464" s="25"/>
      <c r="K464" s="24"/>
      <c r="L464" s="23">
        <v>460</v>
      </c>
      <c r="M464" s="8">
        <f>_xlfn.XLOOKUP(E464,[1]!pnp[Product Code],[1]!pnp[MSRP],"Legacy Product")</f>
        <v>972</v>
      </c>
      <c r="N464" s="8">
        <f>_xlfn.XLOOKUP(E464,[1]!pnp[Product Code],[1]!pnp[OEM Customer (FT1)],"Legacy Product")</f>
        <v>972</v>
      </c>
      <c r="O464" s="6">
        <f t="shared" si="10"/>
        <v>0</v>
      </c>
    </row>
    <row r="465" spans="1:15" s="15" customFormat="1" x14ac:dyDescent="0.35">
      <c r="A465" s="29">
        <v>461</v>
      </c>
      <c r="B465" s="28" t="s">
        <v>6</v>
      </c>
      <c r="C465" s="28" t="s">
        <v>5</v>
      </c>
      <c r="D465" s="28" t="s">
        <v>1</v>
      </c>
      <c r="E465" s="28" t="s">
        <v>4</v>
      </c>
      <c r="F465" s="28" t="s">
        <v>4</v>
      </c>
      <c r="G465" s="27">
        <v>1</v>
      </c>
      <c r="H465" s="26">
        <v>810</v>
      </c>
      <c r="I465" s="24"/>
      <c r="J465" s="25"/>
      <c r="K465" s="24"/>
      <c r="L465" s="23">
        <v>461</v>
      </c>
      <c r="M465" s="8">
        <f>_xlfn.XLOOKUP(E465,[1]!pnp[Product Code],[1]!pnp[MSRP],"Legacy Product")</f>
        <v>1080</v>
      </c>
      <c r="N465" s="8">
        <f>_xlfn.XLOOKUP(E465,[1]!pnp[Product Code],[1]!pnp[OEM Customer (FT1)],"Legacy Product")</f>
        <v>1080</v>
      </c>
      <c r="O465" s="6">
        <f t="shared" si="10"/>
        <v>0</v>
      </c>
    </row>
    <row r="466" spans="1:15" s="15" customFormat="1" x14ac:dyDescent="0.35">
      <c r="A466" s="22">
        <v>462</v>
      </c>
      <c r="B466" s="21" t="s">
        <v>3</v>
      </c>
      <c r="C466" s="21" t="s">
        <v>2</v>
      </c>
      <c r="D466" s="21" t="s">
        <v>1</v>
      </c>
      <c r="E466" s="21" t="s">
        <v>0</v>
      </c>
      <c r="F466" s="21" t="s">
        <v>0</v>
      </c>
      <c r="G466" s="20">
        <v>1</v>
      </c>
      <c r="H466" s="19">
        <v>499</v>
      </c>
      <c r="I466" s="17"/>
      <c r="J466" s="18"/>
      <c r="K466" s="17"/>
      <c r="L466" s="16">
        <v>462</v>
      </c>
      <c r="M466" s="8">
        <f>_xlfn.XLOOKUP(E466,[1]!pnp[Product Code],[1]!pnp[MSRP],"Legacy Product")</f>
        <v>499</v>
      </c>
      <c r="N466" s="8">
        <f>_xlfn.XLOOKUP(E466,[1]!pnp[Product Code],[1]!pnp[OEM Customer (FT1)],"Legacy Product")</f>
        <v>499</v>
      </c>
      <c r="O466" s="6">
        <f t="shared" si="10"/>
        <v>0</v>
      </c>
    </row>
    <row r="467" spans="1:15" x14ac:dyDescent="0.35">
      <c r="A467" s="14" cm="1">
        <f t="array" ref="A467:A1036">_xlfn.SEQUENCE(COUNTA(_xlfn._xlws.FILTER([1]!pnp[Product Code], ISNA(MATCH([1]!pnp[Product Code], $E$5:$E$466, 0)))),,A466+1)</f>
        <v>463</v>
      </c>
      <c r="B467" s="13" t="str">
        <f>_xlfn.XLOOKUP(E467,[1]!pnp[Product Code],[1]!pnp[Product Name],"Legacy Product")</f>
        <v>ICE-60 DCWB CCS1 / CCS1 Long (BAA)</v>
      </c>
      <c r="C467" s="13" t="str">
        <f>_xlfn.XLOOKUP(E467,[1]!pnp[Product Code],[1]!pnp[Product Description],"Legacy Product")</f>
        <v>(Available Q1 of 2025) DC Wallbox, 60kW max. output, 150 - 1000Vdc out, 480V 3p Input, CCS1 (200A, 16ft) / CCS1 (200A, 25ft), Wallmount, Cellular, RFID, AC to DC, BAA Compliant</v>
      </c>
      <c r="D467" s="13" t="str">
        <f t="shared" ref="D467:D530" si="11">IF(OR(LEFT(E467,3)="ADC",LEFT(E467,3)="AL2"), "ABB E-mobility Inc.", "ICE")</f>
        <v>ICE</v>
      </c>
      <c r="E467" s="14" t="str" cm="1">
        <f t="array" ref="E467:E1036">_xlfn._xlws.FILTER([1]!pnp[Product Code], ISNA(MATCH([1]!pnp[Product Code], $E$5:$E$466, 0)))</f>
        <v>IDC-60-480-C1C1L-WC1R-BA</v>
      </c>
      <c r="F467" s="13" t="str">
        <f t="shared" ref="F467:F530" si="12">E467</f>
        <v>IDC-60-480-C1C1L-WC1R-BA</v>
      </c>
      <c r="G467" s="13">
        <v>1</v>
      </c>
      <c r="H467" s="11">
        <f>_xlfn.XLOOKUP(E467,[1]!pnp[Product Code],[1]!pnp[MSRP],"Legacy Product")</f>
        <v>35500</v>
      </c>
      <c r="I467" s="12"/>
      <c r="J467" s="11"/>
      <c r="K467" s="10"/>
      <c r="L467" s="9">
        <f t="shared" ref="L467:L530" si="13">A467</f>
        <v>463</v>
      </c>
      <c r="M467" s="8">
        <f>_xlfn.XLOOKUP(E467,[1]!pnp[Product Code],[1]!pnp[MSRP],"Legacy Product")</f>
        <v>35500</v>
      </c>
      <c r="N467" s="7">
        <f>_xlfn.XLOOKUP(E467,[1]!pnp[Product Code],[1]!pnp[OEM Customer (FT1)],"Legacy Product")</f>
        <v>27024.999999999996</v>
      </c>
      <c r="O467" s="6">
        <f t="shared" si="10"/>
        <v>0.23873239436619728</v>
      </c>
    </row>
    <row r="468" spans="1:15" x14ac:dyDescent="0.35">
      <c r="A468" s="14">
        <v>464</v>
      </c>
      <c r="B468" s="13" t="str">
        <f>_xlfn.XLOOKUP(E468,[1]!pnp[Product Code],[1]!pnp[Product Name],"Legacy Product")</f>
        <v>ICE-60 DCWB CCS1 / CCS1</v>
      </c>
      <c r="C468" s="13" t="str">
        <f>_xlfn.XLOOKUP(E468,[1]!pnp[Product Code],[1]!pnp[Product Description],"Legacy Product")</f>
        <v>(Available Q1 of 2025) DC Wallbox, 60kW max. output, 150 - 1000Vdc out, 480V 3p Input, Dual CCS1 (200A, 16ft), Wallmount, Cellular, RFID, AC to DC</v>
      </c>
      <c r="D468" s="13" t="str">
        <f t="shared" si="11"/>
        <v>ICE</v>
      </c>
      <c r="E468" s="14" t="str">
        <v>IDC-60-480-C1C1-WC1R</v>
      </c>
      <c r="F468" s="13" t="str">
        <f t="shared" si="12"/>
        <v>IDC-60-480-C1C1-WC1R</v>
      </c>
      <c r="G468" s="13">
        <v>1</v>
      </c>
      <c r="H468" s="11">
        <f>_xlfn.XLOOKUP(E468,[1]!pnp[Product Code],[1]!pnp[MSRP],"Legacy Product")</f>
        <v>27000</v>
      </c>
      <c r="I468" s="12"/>
      <c r="J468" s="11"/>
      <c r="K468" s="10"/>
      <c r="L468" s="9">
        <f t="shared" si="13"/>
        <v>464</v>
      </c>
      <c r="M468" s="8">
        <f>_xlfn.XLOOKUP(E468,[1]!pnp[Product Code],[1]!pnp[MSRP],"Legacy Product")</f>
        <v>27000</v>
      </c>
      <c r="N468" s="7">
        <f>_xlfn.XLOOKUP(E468,[1]!pnp[Product Code],[1]!pnp[OEM Customer (FT1)],"Legacy Product")</f>
        <v>25414.999999999996</v>
      </c>
      <c r="O468" s="6">
        <f t="shared" si="10"/>
        <v>5.8703703703703841E-2</v>
      </c>
    </row>
    <row r="469" spans="1:15" x14ac:dyDescent="0.35">
      <c r="A469" s="14">
        <v>465</v>
      </c>
      <c r="B469" s="13" t="str">
        <f>_xlfn.XLOOKUP(E469,[1]!pnp[Product Code],[1]!pnp[Product Name],"Legacy Product")</f>
        <v>ICE-60 DCWB CCS1 / CCS1 (BAA)</v>
      </c>
      <c r="C469" s="13" t="str">
        <f>_xlfn.XLOOKUP(E469,[1]!pnp[Product Code],[1]!pnp[Product Description],"Legacy Product")</f>
        <v>(Available Q1 of 2025) DC Wallbox, 60kW max. output, 150 - 1000Vdc out, 480V 3p Input, Dual CCS1 (200A, 16ft), Wallmount, Cellular, RFID, AC to DC, BAA Compliant</v>
      </c>
      <c r="D469" s="13" t="str">
        <f t="shared" si="11"/>
        <v>ICE</v>
      </c>
      <c r="E469" s="14" t="str">
        <v>IDC-60-480-C1C1-WC1R-BA</v>
      </c>
      <c r="F469" s="13" t="str">
        <f t="shared" si="12"/>
        <v>IDC-60-480-C1C1-WC1R-BA</v>
      </c>
      <c r="G469" s="13">
        <v>1</v>
      </c>
      <c r="H469" s="11">
        <f>_xlfn.XLOOKUP(E469,[1]!pnp[Product Code],[1]!pnp[MSRP],"Legacy Product")</f>
        <v>34000</v>
      </c>
      <c r="I469" s="12"/>
      <c r="J469" s="11"/>
      <c r="K469" s="10"/>
      <c r="L469" s="9">
        <f t="shared" si="13"/>
        <v>465</v>
      </c>
      <c r="M469" s="8">
        <f>_xlfn.XLOOKUP(E469,[1]!pnp[Product Code],[1]!pnp[MSRP],"Legacy Product")</f>
        <v>34000</v>
      </c>
      <c r="N469" s="7">
        <f>_xlfn.XLOOKUP(E469,[1]!pnp[Product Code],[1]!pnp[OEM Customer (FT1)],"Legacy Product")</f>
        <v>25299.999999999996</v>
      </c>
      <c r="O469" s="6">
        <f t="shared" si="10"/>
        <v>0.25588235294117656</v>
      </c>
    </row>
    <row r="470" spans="1:15" x14ac:dyDescent="0.35">
      <c r="A470" s="14">
        <v>466</v>
      </c>
      <c r="B470" s="13" t="str">
        <f>_xlfn.XLOOKUP(E470,[1]!pnp[Product Code],[1]!pnp[Product Name],"Legacy Product")</f>
        <v>ICE-60 DCWB CCS1 Long / CCS1 Long (BAA)</v>
      </c>
      <c r="C470" s="13" t="str">
        <f>_xlfn.XLOOKUP(E470,[1]!pnp[Product Code],[1]!pnp[Product Description],"Legacy Product")</f>
        <v>(Available Q1 of 2025) DC Wallbox, 60kW max. output, 150 - 1000Vdc out, 480V 3p Input, Dual CCS1 (200A, 25ft), Wallmount, Cellular, RFID, AC to DC, BAA Compliant</v>
      </c>
      <c r="D470" s="13" t="str">
        <f t="shared" si="11"/>
        <v>ICE</v>
      </c>
      <c r="E470" s="14" t="str">
        <v>I60W-C1LC1L-R-BA</v>
      </c>
      <c r="F470" s="13" t="str">
        <f t="shared" si="12"/>
        <v>I60W-C1LC1L-R-BA</v>
      </c>
      <c r="G470" s="13">
        <v>1</v>
      </c>
      <c r="H470" s="11">
        <f>_xlfn.XLOOKUP(E470,[1]!pnp[Product Code],[1]!pnp[MSRP],"Legacy Product")</f>
        <v>37000</v>
      </c>
      <c r="I470" s="12"/>
      <c r="J470" s="11"/>
      <c r="K470" s="10"/>
      <c r="L470" s="9">
        <f t="shared" si="13"/>
        <v>466</v>
      </c>
      <c r="M470" s="8">
        <f>_xlfn.XLOOKUP(E470,[1]!pnp[Product Code],[1]!pnp[MSRP],"Legacy Product")</f>
        <v>37000</v>
      </c>
      <c r="N470" s="7">
        <f>_xlfn.XLOOKUP(E470,[1]!pnp[Product Code],[1]!pnp[OEM Customer (FT1)],"Legacy Product")</f>
        <v>28749.999999999996</v>
      </c>
      <c r="O470" s="6">
        <f t="shared" si="10"/>
        <v>0.22297297297297308</v>
      </c>
    </row>
    <row r="471" spans="1:15" x14ac:dyDescent="0.35">
      <c r="A471" s="14">
        <v>467</v>
      </c>
      <c r="B471" s="13" t="str">
        <f>_xlfn.XLOOKUP(E471,[1]!pnp[Product Code],[1]!pnp[Product Name],"Legacy Product")</f>
        <v>ICE-60 DCWB CCS1 Long / CCS1 Long, EV Connect Mobile Payment App (BAA)</v>
      </c>
      <c r="C471" s="13" t="str">
        <f>_xlfn.XLOOKUP(E471,[1]!pnp[Product Code],[1]!pnp[Product Description],"Legacy Product")</f>
        <v>(Available Q1 of 2025) DC Wallbox, 60kW max. output, 150 - 1000Vdc out, 480V 3p Input, Dual CCS1 (200A, 25ft), Wallmount, Cellular, RFID, EV Connect Mobile Payment Application, AC to DC, BAA Compliant</v>
      </c>
      <c r="D471" s="13" t="str">
        <f t="shared" si="11"/>
        <v>ICE</v>
      </c>
      <c r="E471" s="14" t="str">
        <v>IDC-60-480-C1LC1L-WC1A-BA</v>
      </c>
      <c r="F471" s="13" t="str">
        <f t="shared" si="12"/>
        <v>IDC-60-480-C1LC1L-WC1A-BA</v>
      </c>
      <c r="G471" s="13">
        <v>1</v>
      </c>
      <c r="H471" s="11">
        <f>_xlfn.XLOOKUP(E471,[1]!pnp[Product Code],[1]!pnp[MSRP],"Legacy Product")</f>
        <v>37100</v>
      </c>
      <c r="I471" s="12"/>
      <c r="J471" s="11"/>
      <c r="K471" s="10"/>
      <c r="L471" s="9">
        <f t="shared" si="13"/>
        <v>467</v>
      </c>
      <c r="M471" s="8">
        <f>_xlfn.XLOOKUP(E471,[1]!pnp[Product Code],[1]!pnp[MSRP],"Legacy Product")</f>
        <v>37100</v>
      </c>
      <c r="N471" s="7">
        <f>_xlfn.XLOOKUP(E471,[1]!pnp[Product Code],[1]!pnp[OEM Customer (FT1)],"Legacy Product")</f>
        <v>28864.999999999996</v>
      </c>
      <c r="O471" s="6">
        <f t="shared" si="10"/>
        <v>0.22196765498652302</v>
      </c>
    </row>
    <row r="472" spans="1:15" x14ac:dyDescent="0.35">
      <c r="A472" s="14">
        <v>468</v>
      </c>
      <c r="B472" s="13" t="str">
        <f>_xlfn.XLOOKUP(E472,[1]!pnp[Product Code],[1]!pnp[Product Name],"Legacy Product")</f>
        <v>ICE Micro Dispenser CCS1 (200A, 32ft)</v>
      </c>
      <c r="C472" s="13" t="str">
        <f>_xlfn.XLOOKUP(E472,[1]!pnp[Product Code],[1]!pnp[Product Description],"Legacy Product")</f>
        <v>(Available Q1 of 2025) ICE Micro Dispenser for ICE-600 Power Cabinet Charging System, Single CCS1 (200A, 32ft) (Not Compatible with ICE- 480 or ICE-Cube)</v>
      </c>
      <c r="D472" s="13" t="str">
        <f t="shared" si="11"/>
        <v>ICE</v>
      </c>
      <c r="E472" s="14" t="str">
        <v>IDCMD-200-C1</v>
      </c>
      <c r="F472" s="13" t="str">
        <f t="shared" si="12"/>
        <v>IDCMD-200-C1</v>
      </c>
      <c r="G472" s="13">
        <v>1</v>
      </c>
      <c r="H472" s="11">
        <f>_xlfn.XLOOKUP(E472,[1]!pnp[Product Code],[1]!pnp[MSRP],"Legacy Product")</f>
        <v>9550</v>
      </c>
      <c r="I472" s="12"/>
      <c r="J472" s="11"/>
      <c r="K472" s="10"/>
      <c r="L472" s="9">
        <f t="shared" si="13"/>
        <v>468</v>
      </c>
      <c r="M472" s="8">
        <f>_xlfn.XLOOKUP(E472,[1]!pnp[Product Code],[1]!pnp[MSRP],"Legacy Product")</f>
        <v>9550</v>
      </c>
      <c r="N472" s="7">
        <f>_xlfn.XLOOKUP(E472,[1]!pnp[Product Code],[1]!pnp[OEM Customer (FT1)],"Legacy Product")</f>
        <v>8889.5</v>
      </c>
      <c r="O472" s="6">
        <f t="shared" si="10"/>
        <v>6.916230366492146E-2</v>
      </c>
    </row>
    <row r="473" spans="1:15" x14ac:dyDescent="0.35">
      <c r="A473" s="14">
        <v>469</v>
      </c>
      <c r="B473" s="13" t="str">
        <f>_xlfn.XLOOKUP(E473,[1]!pnp[Product Code],[1]!pnp[Product Name],"Legacy Product")</f>
        <v>ICE Micro Dispenser CCS1 (300A, 32ft)</v>
      </c>
      <c r="C473" s="13" t="str">
        <f>_xlfn.XLOOKUP(E473,[1]!pnp[Product Code],[1]!pnp[Product Description],"Legacy Product")</f>
        <v>(Available Q1 of 2025) ICE Micro Dispenser for ICE-600 Power Cabinet Charging System, Single CCS1 (300A, 32ft) (Not Compatible with ICE- 480 or ICE-Cube)</v>
      </c>
      <c r="D473" s="13" t="str">
        <f t="shared" si="11"/>
        <v>ICE</v>
      </c>
      <c r="E473" s="14" t="str">
        <v>IDCMD-300-C1</v>
      </c>
      <c r="F473" s="13" t="str">
        <f t="shared" si="12"/>
        <v>IDCMD-300-C1</v>
      </c>
      <c r="G473" s="13">
        <v>1</v>
      </c>
      <c r="H473" s="11">
        <f>_xlfn.XLOOKUP(E473,[1]!pnp[Product Code],[1]!pnp[MSRP],"Legacy Product")</f>
        <v>10650</v>
      </c>
      <c r="I473" s="12"/>
      <c r="J473" s="11"/>
      <c r="K473" s="10"/>
      <c r="L473" s="9">
        <f t="shared" si="13"/>
        <v>469</v>
      </c>
      <c r="M473" s="8">
        <f>_xlfn.XLOOKUP(E473,[1]!pnp[Product Code],[1]!pnp[MSRP],"Legacy Product")</f>
        <v>10650</v>
      </c>
      <c r="N473" s="7">
        <f>_xlfn.XLOOKUP(E473,[1]!pnp[Product Code],[1]!pnp[OEM Customer (FT1)],"Legacy Product")</f>
        <v>9932.5499999999993</v>
      </c>
      <c r="O473" s="6">
        <f t="shared" si="10"/>
        <v>6.7366197183098664E-2</v>
      </c>
    </row>
    <row r="474" spans="1:15" x14ac:dyDescent="0.35">
      <c r="A474" s="14">
        <v>470</v>
      </c>
      <c r="B474" s="13" t="str">
        <f>_xlfn.XLOOKUP(E474,[1]!pnp[Product Code],[1]!pnp[Product Name],"Legacy Product")</f>
        <v>ICE Micro Dispenser CCS1 (400A, 25ft)</v>
      </c>
      <c r="C474" s="13" t="str">
        <f>_xlfn.XLOOKUP(E474,[1]!pnp[Product Code],[1]!pnp[Product Description],"Legacy Product")</f>
        <v>(Available Q1 of 2025) ICE Micro Dispenser for ICE-600 Power Cabinet Charging System, Single CCS1 (400A, 25ft) (Not Compatible with ICE- 480 or ICE-Cube)</v>
      </c>
      <c r="D474" s="13" t="str">
        <f t="shared" si="11"/>
        <v>ICE</v>
      </c>
      <c r="E474" s="14" t="str">
        <v>IDCMD-400-C1</v>
      </c>
      <c r="F474" s="13" t="str">
        <f t="shared" si="12"/>
        <v>IDCMD-400-C1</v>
      </c>
      <c r="G474" s="13">
        <v>1</v>
      </c>
      <c r="H474" s="11">
        <f>_xlfn.XLOOKUP(E474,[1]!pnp[Product Code],[1]!pnp[MSRP],"Legacy Product")</f>
        <v>0</v>
      </c>
      <c r="I474" s="12"/>
      <c r="J474" s="11"/>
      <c r="K474" s="10"/>
      <c r="L474" s="9">
        <f t="shared" si="13"/>
        <v>470</v>
      </c>
      <c r="M474" s="8">
        <f>_xlfn.XLOOKUP(E474,[1]!pnp[Product Code],[1]!pnp[MSRP],"Legacy Product")</f>
        <v>0</v>
      </c>
      <c r="N474" s="7">
        <f>_xlfn.XLOOKUP(E474,[1]!pnp[Product Code],[1]!pnp[OEM Customer (FT1)],"Legacy Product")</f>
        <v>0</v>
      </c>
      <c r="O474" s="6" t="str">
        <f t="shared" si="10"/>
        <v/>
      </c>
    </row>
    <row r="475" spans="1:15" x14ac:dyDescent="0.35">
      <c r="A475" s="14">
        <v>471</v>
      </c>
      <c r="B475" s="13" t="str">
        <f>_xlfn.XLOOKUP(E475,[1]!pnp[Product Code],[1]!pnp[Product Name],"Legacy Product")</f>
        <v>ICE Micro Dispenser NACS (400A, 25ft)</v>
      </c>
      <c r="C475" s="13" t="str">
        <f>_xlfn.XLOOKUP(E475,[1]!pnp[Product Code],[1]!pnp[Product Description],"Legacy Product")</f>
        <v>(Available Q1 of 2025) ICE Micro Dispenser for ICE-600 Power Cabinet Charging System, Single NACS (400A, 25ft) (Not Compatible with ICE- 480 or ICE-Cube)</v>
      </c>
      <c r="D475" s="13" t="str">
        <f t="shared" si="11"/>
        <v>ICE</v>
      </c>
      <c r="E475" s="14" t="str">
        <v>IDCMD-400-NS</v>
      </c>
      <c r="F475" s="13" t="str">
        <f t="shared" si="12"/>
        <v>IDCMD-400-NS</v>
      </c>
      <c r="G475" s="13">
        <v>1</v>
      </c>
      <c r="H475" s="11">
        <f>_xlfn.XLOOKUP(E475,[1]!pnp[Product Code],[1]!pnp[MSRP],"Legacy Product")</f>
        <v>0</v>
      </c>
      <c r="I475" s="12"/>
      <c r="J475" s="11"/>
      <c r="K475" s="10"/>
      <c r="L475" s="9">
        <f t="shared" si="13"/>
        <v>471</v>
      </c>
      <c r="M475" s="8">
        <f>_xlfn.XLOOKUP(E475,[1]!pnp[Product Code],[1]!pnp[MSRP],"Legacy Product")</f>
        <v>0</v>
      </c>
      <c r="N475" s="7">
        <f>_xlfn.XLOOKUP(E475,[1]!pnp[Product Code],[1]!pnp[OEM Customer (FT1)],"Legacy Product")</f>
        <v>0</v>
      </c>
      <c r="O475" s="6" t="str">
        <f t="shared" si="10"/>
        <v/>
      </c>
    </row>
    <row r="476" spans="1:15" x14ac:dyDescent="0.35">
      <c r="A476" s="14">
        <v>472</v>
      </c>
      <c r="B476" s="13" t="str">
        <f>_xlfn.XLOOKUP(E476,[1]!pnp[Product Code],[1]!pnp[Product Name],"Legacy Product")</f>
        <v>ICE-600 Power Cabinet</v>
      </c>
      <c r="C476" s="13" t="str">
        <f>_xlfn.XLOOKUP(E476,[1]!pnp[Product Code],[1]!pnp[Product Description],"Legacy Product")</f>
        <v>(Available Q1 of 2025) Power Cabinet for Split EV Charging System, 600kW max. output, 150 - 1000Vdc out, Supports up to 10 Micro Dispensers or up to 5 Slim Line Dispensers.</v>
      </c>
      <c r="D476" s="13" t="str">
        <f t="shared" si="11"/>
        <v>ICE</v>
      </c>
      <c r="E476" s="14" t="str">
        <v>IDCC-600-480-1</v>
      </c>
      <c r="F476" s="13" t="str">
        <f t="shared" si="12"/>
        <v>IDCC-600-480-1</v>
      </c>
      <c r="G476" s="13">
        <v>1</v>
      </c>
      <c r="H476" s="11">
        <f>_xlfn.XLOOKUP(E476,[1]!pnp[Product Code],[1]!pnp[MSRP],"Legacy Product")</f>
        <v>172000</v>
      </c>
      <c r="I476" s="12"/>
      <c r="J476" s="11"/>
      <c r="K476" s="10"/>
      <c r="L476" s="9">
        <f t="shared" si="13"/>
        <v>472</v>
      </c>
      <c r="M476" s="8">
        <f>_xlfn.XLOOKUP(E476,[1]!pnp[Product Code],[1]!pnp[MSRP],"Legacy Product")</f>
        <v>172000</v>
      </c>
      <c r="N476" s="7">
        <f>_xlfn.XLOOKUP(E476,[1]!pnp[Product Code],[1]!pnp[OEM Customer (FT1)],"Legacy Product")</f>
        <v>145370.34999999998</v>
      </c>
      <c r="O476" s="6">
        <f t="shared" si="10"/>
        <v>0.15482354651162805</v>
      </c>
    </row>
    <row r="477" spans="1:15" x14ac:dyDescent="0.35">
      <c r="A477" s="14">
        <v>473</v>
      </c>
      <c r="B477" s="13" t="str">
        <f>_xlfn.XLOOKUP(E477,[1]!pnp[Product Code],[1]!pnp[Product Name],"Legacy Product")</f>
        <v>Cable Retractor for ICE Micro Dispenser</v>
      </c>
      <c r="C477" s="13" t="str">
        <f>_xlfn.XLOOKUP(E477,[1]!pnp[Product Code],[1]!pnp[Product Description],"Legacy Product")</f>
        <v>(Available Q1 of 2025) Suspended Ceiling Cable Retractor for ICE Micro Dispenser</v>
      </c>
      <c r="D477" s="13" t="str">
        <f t="shared" si="11"/>
        <v>ICE</v>
      </c>
      <c r="E477" s="14" t="str">
        <v>IA-DCR-MD</v>
      </c>
      <c r="F477" s="13" t="str">
        <f t="shared" si="12"/>
        <v>IA-DCR-MD</v>
      </c>
      <c r="G477" s="13">
        <v>1</v>
      </c>
      <c r="H477" s="11">
        <f>_xlfn.XLOOKUP(E477,[1]!pnp[Product Code],[1]!pnp[MSRP],"Legacy Product")</f>
        <v>870</v>
      </c>
      <c r="I477" s="12"/>
      <c r="J477" s="11"/>
      <c r="K477" s="10"/>
      <c r="L477" s="9">
        <f t="shared" si="13"/>
        <v>473</v>
      </c>
      <c r="M477" s="8">
        <f>_xlfn.XLOOKUP(E477,[1]!pnp[Product Code],[1]!pnp[MSRP],"Legacy Product")</f>
        <v>870</v>
      </c>
      <c r="N477" s="7">
        <f>_xlfn.XLOOKUP(E477,[1]!pnp[Product Code],[1]!pnp[OEM Customer (FT1)],"Legacy Product")</f>
        <v>870</v>
      </c>
      <c r="O477" s="6">
        <f t="shared" si="10"/>
        <v>0</v>
      </c>
    </row>
    <row r="478" spans="1:15" x14ac:dyDescent="0.35">
      <c r="A478" s="14">
        <v>474</v>
      </c>
      <c r="B478" s="13" t="str">
        <f>_xlfn.XLOOKUP(E478,[1]!pnp[Product Code],[1]!pnp[Product Name],"Legacy Product")</f>
        <v>ICE-Cube 200kWh Battery Capacity Add-on</v>
      </c>
      <c r="C478" s="13" t="str">
        <f>_xlfn.XLOOKUP(E478,[1]!pnp[Product Code],[1]!pnp[Product Description],"Legacy Product")</f>
        <v>(Available Q2 of 2025) Battery Cabinet for ICE-Cube Split EV Charging System, 200kWh Battery Capacity Add-on</v>
      </c>
      <c r="D478" s="13" t="str">
        <f t="shared" si="11"/>
        <v>ICE</v>
      </c>
      <c r="E478" s="14" t="str">
        <v>IDCC-240-480-200-ABC</v>
      </c>
      <c r="F478" s="13" t="str">
        <f t="shared" si="12"/>
        <v>IDCC-240-480-200-ABC</v>
      </c>
      <c r="G478" s="13">
        <v>1</v>
      </c>
      <c r="H478" s="11">
        <f>_xlfn.XLOOKUP(E478,[1]!pnp[Product Code],[1]!pnp[MSRP],"Legacy Product")</f>
        <v>180000</v>
      </c>
      <c r="I478" s="12"/>
      <c r="J478" s="11"/>
      <c r="K478" s="10"/>
      <c r="L478" s="9">
        <f t="shared" si="13"/>
        <v>474</v>
      </c>
      <c r="M478" s="8">
        <f>_xlfn.XLOOKUP(E478,[1]!pnp[Product Code],[1]!pnp[MSRP],"Legacy Product")</f>
        <v>180000</v>
      </c>
      <c r="N478" s="7">
        <f>_xlfn.XLOOKUP(E478,[1]!pnp[Product Code],[1]!pnp[OEM Customer (FT1)],"Legacy Product")</f>
        <v>174800</v>
      </c>
      <c r="O478" s="6">
        <f t="shared" si="10"/>
        <v>2.8888888888888888E-2</v>
      </c>
    </row>
    <row r="479" spans="1:15" x14ac:dyDescent="0.35">
      <c r="A479" s="14">
        <v>475</v>
      </c>
      <c r="B479" s="13" t="str">
        <f>_xlfn.XLOOKUP(E479,[1]!pnp[Product Code],[1]!pnp[Product Name],"Legacy Product")</f>
        <v>ICE-66 V2X CCS1 / CCS1, Cold Weather</v>
      </c>
      <c r="C479" s="13" t="str">
        <f>_xlfn.XLOOKUP(E479,[1]!pnp[Product Code],[1]!pnp[Product Description],"Legacy Product")</f>
        <v>(Available Q2 of 2025) DC Fastcharger, Bi-Directional 66kW max. output, 150 - 1000Vdc out, 480V 3p Input, Dual CCS1 (200A, 16ft), All-in-One, Cellular, RFID, Cold Weather Package</v>
      </c>
      <c r="D479" s="13" t="str">
        <f t="shared" si="11"/>
        <v>ICE</v>
      </c>
      <c r="E479" s="14" t="str">
        <v>IDC-66-480-C1C1-AC2R-CW</v>
      </c>
      <c r="F479" s="13" t="str">
        <f t="shared" si="12"/>
        <v>IDC-66-480-C1C1-AC2R-CW</v>
      </c>
      <c r="G479" s="13">
        <v>1</v>
      </c>
      <c r="H479" s="11">
        <f>_xlfn.XLOOKUP(E479,[1]!pnp[Product Code],[1]!pnp[MSRP],"Legacy Product")</f>
        <v>64466</v>
      </c>
      <c r="I479" s="12"/>
      <c r="J479" s="11"/>
      <c r="K479" s="10"/>
      <c r="L479" s="9">
        <f t="shared" si="13"/>
        <v>475</v>
      </c>
      <c r="M479" s="8">
        <f>_xlfn.XLOOKUP(E479,[1]!pnp[Product Code],[1]!pnp[MSRP],"Legacy Product")</f>
        <v>64466</v>
      </c>
      <c r="N479" s="7">
        <f>_xlfn.XLOOKUP(E479,[1]!pnp[Product Code],[1]!pnp[OEM Customer (FT1)],"Legacy Product")</f>
        <v>49122.249999999993</v>
      </c>
      <c r="O479" s="6">
        <f t="shared" si="10"/>
        <v>0.23801306114851251</v>
      </c>
    </row>
    <row r="480" spans="1:15" x14ac:dyDescent="0.35">
      <c r="A480" s="14">
        <v>476</v>
      </c>
      <c r="B480" s="13" t="str">
        <f>_xlfn.XLOOKUP(E480,[1]!pnp[Product Code],[1]!pnp[Product Name],"Legacy Product")</f>
        <v>ICE-66 V2X CCS1 Long / CCS1 Long, Cold Weather</v>
      </c>
      <c r="C480" s="13" t="str">
        <f>_xlfn.XLOOKUP(E480,[1]!pnp[Product Code],[1]!pnp[Product Description],"Legacy Product")</f>
        <v>(Available Q2 of 2025) DC Fastcharger, Bi-Directional 66kW max. output, 150 - 1000Vdc out, 480V 3p Input, Dual CCS1 (200A, 25ft), All-in-One, Cellular, RFID, Cold Weather Package</v>
      </c>
      <c r="D480" s="13" t="str">
        <f t="shared" si="11"/>
        <v>ICE</v>
      </c>
      <c r="E480" s="14" t="str">
        <v>IDC-66-480-C1LC1L-AC2R-CW</v>
      </c>
      <c r="F480" s="13" t="str">
        <f t="shared" si="12"/>
        <v>IDC-66-480-C1LC1L-AC2R-CW</v>
      </c>
      <c r="G480" s="13">
        <v>1</v>
      </c>
      <c r="H480" s="11">
        <f>_xlfn.XLOOKUP(E480,[1]!pnp[Product Code],[1]!pnp[MSRP],"Legacy Product")</f>
        <v>69866</v>
      </c>
      <c r="I480" s="12"/>
      <c r="J480" s="11"/>
      <c r="K480" s="10"/>
      <c r="L480" s="9">
        <f t="shared" si="13"/>
        <v>476</v>
      </c>
      <c r="M480" s="8">
        <f>_xlfn.XLOOKUP(E480,[1]!pnp[Product Code],[1]!pnp[MSRP],"Legacy Product")</f>
        <v>69866</v>
      </c>
      <c r="N480" s="7">
        <f>_xlfn.XLOOKUP(E480,[1]!pnp[Product Code],[1]!pnp[OEM Customer (FT1)],"Legacy Product")</f>
        <v>52572.249999999993</v>
      </c>
      <c r="O480" s="6">
        <f t="shared" si="10"/>
        <v>0.24752740961268724</v>
      </c>
    </row>
    <row r="481" spans="1:15" x14ac:dyDescent="0.35">
      <c r="A481" s="14">
        <v>477</v>
      </c>
      <c r="B481" s="13" t="str">
        <f>_xlfn.XLOOKUP(E481,[1]!pnp[Product Code],[1]!pnp[Product Name],"Legacy Product")</f>
        <v>ICE-22 V2X CCS1 Long</v>
      </c>
      <c r="C481" s="13" t="str">
        <f>_xlfn.XLOOKUP(E481,[1]!pnp[Product Code],[1]!pnp[Product Description],"Legacy Product")</f>
        <v>(Available Q2 of 2025) DC Wallbox, Bi-Directional 22kW max. output, 150 - 1000Vdc out, 480V 3p Input, CCS1 (125A, 25ft), Wallmount, Cellular, RFID</v>
      </c>
      <c r="D481" s="13" t="str">
        <f t="shared" si="11"/>
        <v>ICE</v>
      </c>
      <c r="E481" s="14" t="str">
        <v>IDC-22-480-C1L-WC2R</v>
      </c>
      <c r="F481" s="13" t="str">
        <f t="shared" si="12"/>
        <v>IDC-22-480-C1L-WC2R</v>
      </c>
      <c r="G481" s="13">
        <v>1</v>
      </c>
      <c r="H481" s="11">
        <f>_xlfn.XLOOKUP(E481,[1]!pnp[Product Code],[1]!pnp[MSRP],"Legacy Product")</f>
        <v>27264</v>
      </c>
      <c r="I481" s="12"/>
      <c r="J481" s="11"/>
      <c r="K481" s="10"/>
      <c r="L481" s="9">
        <f t="shared" si="13"/>
        <v>477</v>
      </c>
      <c r="M481" s="8">
        <f>_xlfn.XLOOKUP(E481,[1]!pnp[Product Code],[1]!pnp[MSRP],"Legacy Product")</f>
        <v>27264</v>
      </c>
      <c r="N481" s="7">
        <f>_xlfn.XLOOKUP(E481,[1]!pnp[Product Code],[1]!pnp[OEM Customer (FT1)],"Legacy Product")</f>
        <v>25869.249999999996</v>
      </c>
      <c r="O481" s="6">
        <f t="shared" si="10"/>
        <v>5.1157203638497788E-2</v>
      </c>
    </row>
    <row r="482" spans="1:15" x14ac:dyDescent="0.35">
      <c r="A482" s="14">
        <v>478</v>
      </c>
      <c r="B482" s="13" t="str">
        <f>_xlfn.XLOOKUP(E482,[1]!pnp[Product Code],[1]!pnp[Product Name],"Legacy Product")</f>
        <v>ICE-22 V2X CHAdeMO</v>
      </c>
      <c r="C482" s="13" t="str">
        <f>_xlfn.XLOOKUP(E482,[1]!pnp[Product Code],[1]!pnp[Product Description],"Legacy Product")</f>
        <v>(Available Q2 of 2025) DC Wallbox, Bi-Directional 22kW max. output, 150 - 1000Vdc out, 480V 3p Input, CHAdeMO (125A, 18ft), Wallmount, Cellular, RFID</v>
      </c>
      <c r="D482" s="13" t="str">
        <f t="shared" si="11"/>
        <v>ICE</v>
      </c>
      <c r="E482" s="14" t="str">
        <v>IDC-22-480-CH-WC2R</v>
      </c>
      <c r="F482" s="13" t="str">
        <f t="shared" si="12"/>
        <v>IDC-22-480-CH-WC2R</v>
      </c>
      <c r="G482" s="13">
        <v>1</v>
      </c>
      <c r="H482" s="11">
        <f>_xlfn.XLOOKUP(E482,[1]!pnp[Product Code],[1]!pnp[MSRP],"Legacy Product")</f>
        <v>27264</v>
      </c>
      <c r="I482" s="12"/>
      <c r="J482" s="11"/>
      <c r="K482" s="10"/>
      <c r="L482" s="9">
        <f t="shared" si="13"/>
        <v>478</v>
      </c>
      <c r="M482" s="8">
        <f>_xlfn.XLOOKUP(E482,[1]!pnp[Product Code],[1]!pnp[MSRP],"Legacy Product")</f>
        <v>27264</v>
      </c>
      <c r="N482" s="7">
        <f>_xlfn.XLOOKUP(E482,[1]!pnp[Product Code],[1]!pnp[OEM Customer (FT1)],"Legacy Product")</f>
        <v>25869.249999999996</v>
      </c>
      <c r="O482" s="6">
        <f t="shared" si="10"/>
        <v>5.1157203638497788E-2</v>
      </c>
    </row>
    <row r="483" spans="1:15" x14ac:dyDescent="0.35">
      <c r="A483" s="14">
        <v>479</v>
      </c>
      <c r="B483" s="13" t="str">
        <f>_xlfn.XLOOKUP(E483,[1]!pnp[Product Code],[1]!pnp[Product Name],"Legacy Product")</f>
        <v>ICE-44 V2X CCS1 / CCS1 Long</v>
      </c>
      <c r="C483" s="13" t="str">
        <f>_xlfn.XLOOKUP(E483,[1]!pnp[Product Code],[1]!pnp[Product Description],"Legacy Product")</f>
        <v>(Available Q2 of 2025) DC Wallbox, Bi-Directional 44kW max. output, 150 - 1000Vdc out, 480V 3p Input,  CCS1 (200A, 16ft) / CCS1 (200A, 25ft), Wallmount, Cellular, RFID</v>
      </c>
      <c r="D483" s="13" t="str">
        <f t="shared" si="11"/>
        <v>ICE</v>
      </c>
      <c r="E483" s="14" t="str">
        <v>IDC-44-480-C1C1L-WC2R</v>
      </c>
      <c r="F483" s="13" t="str">
        <f t="shared" si="12"/>
        <v>IDC-44-480-C1C1L-WC2R</v>
      </c>
      <c r="G483" s="13">
        <v>1</v>
      </c>
      <c r="H483" s="11">
        <f>_xlfn.XLOOKUP(E483,[1]!pnp[Product Code],[1]!pnp[MSRP],"Legacy Product")</f>
        <v>47412</v>
      </c>
      <c r="I483" s="12"/>
      <c r="J483" s="11"/>
      <c r="K483" s="10"/>
      <c r="L483" s="9">
        <f t="shared" si="13"/>
        <v>479</v>
      </c>
      <c r="M483" s="8">
        <f>_xlfn.XLOOKUP(E483,[1]!pnp[Product Code],[1]!pnp[MSRP],"Legacy Product")</f>
        <v>47412</v>
      </c>
      <c r="N483" s="7">
        <f>_xlfn.XLOOKUP(E483,[1]!pnp[Product Code],[1]!pnp[OEM Customer (FT1)],"Legacy Product")</f>
        <v>41394.25</v>
      </c>
      <c r="O483" s="6">
        <f t="shared" si="10"/>
        <v>0.12692461824010798</v>
      </c>
    </row>
    <row r="484" spans="1:15" x14ac:dyDescent="0.35">
      <c r="A484" s="14">
        <v>480</v>
      </c>
      <c r="B484" s="13" t="str">
        <f>_xlfn.XLOOKUP(E484,[1]!pnp[Product Code],[1]!pnp[Product Name],"Legacy Product")</f>
        <v>ICE-44 V2X CCS1 Long / CCS1 Long</v>
      </c>
      <c r="C484" s="13" t="str">
        <f>_xlfn.XLOOKUP(E484,[1]!pnp[Product Code],[1]!pnp[Product Description],"Legacy Product")</f>
        <v>(Available Q2 of 2025) DC Wallbox, Bi-Directional 44kW max. output, 150 - 1000Vdc out, 480V 3p Input, Dual CCS1 (200A, 25ft), Wallmount, Cellular, RFID</v>
      </c>
      <c r="D484" s="13" t="str">
        <f t="shared" si="11"/>
        <v>ICE</v>
      </c>
      <c r="E484" s="14" t="str">
        <v>IDC-44-480-C1LC1L-WC2R</v>
      </c>
      <c r="F484" s="13" t="str">
        <f t="shared" si="12"/>
        <v>IDC-44-480-C1LC1L-WC2R</v>
      </c>
      <c r="G484" s="13">
        <v>1</v>
      </c>
      <c r="H484" s="11">
        <f>_xlfn.XLOOKUP(E484,[1]!pnp[Product Code],[1]!pnp[MSRP],"Legacy Product")</f>
        <v>50112</v>
      </c>
      <c r="I484" s="12"/>
      <c r="J484" s="11"/>
      <c r="K484" s="10"/>
      <c r="L484" s="9">
        <f t="shared" si="13"/>
        <v>480</v>
      </c>
      <c r="M484" s="8">
        <f>_xlfn.XLOOKUP(E484,[1]!pnp[Product Code],[1]!pnp[MSRP],"Legacy Product")</f>
        <v>50112</v>
      </c>
      <c r="N484" s="7">
        <f>_xlfn.XLOOKUP(E484,[1]!pnp[Product Code],[1]!pnp[OEM Customer (FT1)],"Legacy Product")</f>
        <v>43694.25</v>
      </c>
      <c r="O484" s="6">
        <f t="shared" si="10"/>
        <v>0.12806812739463602</v>
      </c>
    </row>
    <row r="485" spans="1:15" x14ac:dyDescent="0.35">
      <c r="A485" s="14">
        <v>481</v>
      </c>
      <c r="B485" s="13" t="str">
        <f>_xlfn.XLOOKUP(E485,[1]!pnp[Product Code],[1]!pnp[Product Name],"Legacy Product")</f>
        <v>ABB DCWB Dual Pedestal</v>
      </c>
      <c r="C485" s="13" t="str">
        <f>_xlfn.XLOOKUP(E485,[1]!pnp[Product Code],[1]!pnp[Product Description],"Legacy Product")</f>
        <v>(Reach out to Product Team for availability) ABB DCWB Pedestal for dual cables (CCS1/CHAdeMO) configuration for ABB only</v>
      </c>
      <c r="D485" s="13" t="str">
        <f t="shared" si="11"/>
        <v>ICE</v>
      </c>
      <c r="E485" s="14" t="str">
        <v>AA-DCP-D1-DP</v>
      </c>
      <c r="F485" s="13" t="str">
        <f t="shared" si="12"/>
        <v>AA-DCP-D1-DP</v>
      </c>
      <c r="G485" s="13">
        <v>1</v>
      </c>
      <c r="H485" s="11">
        <f>_xlfn.XLOOKUP(E485,[1]!pnp[Product Code],[1]!pnp[MSRP],"Legacy Product")</f>
        <v>4758</v>
      </c>
      <c r="I485" s="12"/>
      <c r="J485" s="11"/>
      <c r="K485" s="10"/>
      <c r="L485" s="9">
        <f t="shared" si="13"/>
        <v>481</v>
      </c>
      <c r="M485" s="8">
        <f>_xlfn.XLOOKUP(E485,[1]!pnp[Product Code],[1]!pnp[MSRP],"Legacy Product")</f>
        <v>4758</v>
      </c>
      <c r="N485" s="7">
        <f>_xlfn.XLOOKUP(E485,[1]!pnp[Product Code],[1]!pnp[OEM Customer (FT1)],"Legacy Product")</f>
        <v>4758</v>
      </c>
      <c r="O485" s="6">
        <f t="shared" si="10"/>
        <v>0</v>
      </c>
    </row>
    <row r="486" spans="1:15" x14ac:dyDescent="0.35">
      <c r="A486" s="14">
        <v>482</v>
      </c>
      <c r="B486" s="13" t="str">
        <f>_xlfn.XLOOKUP(E486,[1]!pnp[Product Code],[1]!pnp[Product Name],"Legacy Product")</f>
        <v>InCharge Enhanced Care AC Level 2 - 1 Year</v>
      </c>
      <c r="C486" s="13" t="str">
        <f>_xlfn.XLOOKUP(E486,[1]!pnp[Product Code],[1]!pnp[Product Description],"Legacy Product")</f>
        <v>1 year coverage of InCharge Enhanced Care for EVSE AC Level 2 Charging Station.</v>
      </c>
      <c r="D486" s="13" t="str">
        <f t="shared" si="11"/>
        <v>ICE</v>
      </c>
      <c r="E486" s="14" t="str">
        <v>RM-ADV-ACL2-12</v>
      </c>
      <c r="F486" s="13" t="str">
        <f t="shared" si="12"/>
        <v>RM-ADV-ACL2-12</v>
      </c>
      <c r="G486" s="13">
        <v>1</v>
      </c>
      <c r="H486" s="11">
        <f>_xlfn.XLOOKUP(E486,[1]!pnp[Product Code],[1]!pnp[MSRP],"Legacy Product")</f>
        <v>1572</v>
      </c>
      <c r="I486" s="12"/>
      <c r="J486" s="11"/>
      <c r="K486" s="10"/>
      <c r="L486" s="9">
        <f t="shared" si="13"/>
        <v>482</v>
      </c>
      <c r="M486" s="8">
        <f>_xlfn.XLOOKUP(E486,[1]!pnp[Product Code],[1]!pnp[MSRP],"Legacy Product")</f>
        <v>1572</v>
      </c>
      <c r="N486" s="7">
        <f>_xlfn.XLOOKUP(E486,[1]!pnp[Product Code],[1]!pnp[OEM Customer (FT1)],"Legacy Product")</f>
        <v>1572</v>
      </c>
      <c r="O486" s="6">
        <f t="shared" si="10"/>
        <v>0</v>
      </c>
    </row>
    <row r="487" spans="1:15" x14ac:dyDescent="0.35">
      <c r="A487" s="14">
        <v>483</v>
      </c>
      <c r="B487" s="13" t="str">
        <f>_xlfn.XLOOKUP(E487,[1]!pnp[Product Code],[1]!pnp[Product Name],"Legacy Product")</f>
        <v>InCharge Enhanced Care DCFC AiO High - 1 Year</v>
      </c>
      <c r="C487" s="13" t="str">
        <f>_xlfn.XLOOKUP(E487,[1]!pnp[Product Code],[1]!pnp[Product Description],"Legacy Product")</f>
        <v>1 year coverage of InCharge Enhanced Care for EVSE DC Fast Charging All-in-One High Station.</v>
      </c>
      <c r="D487" s="13" t="str">
        <f t="shared" si="11"/>
        <v>ICE</v>
      </c>
      <c r="E487" s="14" t="str">
        <v>RM-ADV-DCAIOH-12</v>
      </c>
      <c r="F487" s="13" t="str">
        <f t="shared" si="12"/>
        <v>RM-ADV-DCAIOH-12</v>
      </c>
      <c r="G487" s="13">
        <v>1</v>
      </c>
      <c r="H487" s="11">
        <f>_xlfn.XLOOKUP(E487,[1]!pnp[Product Code],[1]!pnp[MSRP],"Legacy Product")</f>
        <v>3142</v>
      </c>
      <c r="I487" s="12"/>
      <c r="J487" s="11"/>
      <c r="K487" s="10"/>
      <c r="L487" s="9">
        <f t="shared" si="13"/>
        <v>483</v>
      </c>
      <c r="M487" s="8">
        <f>_xlfn.XLOOKUP(E487,[1]!pnp[Product Code],[1]!pnp[MSRP],"Legacy Product")</f>
        <v>3142</v>
      </c>
      <c r="N487" s="7">
        <f>_xlfn.XLOOKUP(E487,[1]!pnp[Product Code],[1]!pnp[OEM Customer (FT1)],"Legacy Product")</f>
        <v>3142</v>
      </c>
      <c r="O487" s="6">
        <f t="shared" si="10"/>
        <v>0</v>
      </c>
    </row>
    <row r="488" spans="1:15" x14ac:dyDescent="0.35">
      <c r="A488" s="14">
        <v>484</v>
      </c>
      <c r="B488" s="13" t="str">
        <f>_xlfn.XLOOKUP(E488,[1]!pnp[Product Code],[1]!pnp[Product Name],"Legacy Product")</f>
        <v>InCharge Enhanced Care DCFC AiO Low - 1 Year</v>
      </c>
      <c r="C488" s="13" t="str">
        <f>_xlfn.XLOOKUP(E488,[1]!pnp[Product Code],[1]!pnp[Product Description],"Legacy Product")</f>
        <v>1 year coverage of InCharge Enhanced Care for EVSE DC Fast Charging All-in-One Low Station.</v>
      </c>
      <c r="D488" s="13" t="str">
        <f t="shared" si="11"/>
        <v>ICE</v>
      </c>
      <c r="E488" s="14" t="str">
        <v>RM-ADV-DCAIOL-12</v>
      </c>
      <c r="F488" s="13" t="str">
        <f t="shared" si="12"/>
        <v>RM-ADV-DCAIOL-12</v>
      </c>
      <c r="G488" s="13">
        <v>1</v>
      </c>
      <c r="H488" s="11">
        <f>_xlfn.XLOOKUP(E488,[1]!pnp[Product Code],[1]!pnp[MSRP],"Legacy Product")</f>
        <v>2603</v>
      </c>
      <c r="I488" s="12"/>
      <c r="J488" s="11"/>
      <c r="K488" s="10"/>
      <c r="L488" s="9">
        <f t="shared" si="13"/>
        <v>484</v>
      </c>
      <c r="M488" s="8">
        <f>_xlfn.XLOOKUP(E488,[1]!pnp[Product Code],[1]!pnp[MSRP],"Legacy Product")</f>
        <v>2603</v>
      </c>
      <c r="N488" s="7">
        <f>_xlfn.XLOOKUP(E488,[1]!pnp[Product Code],[1]!pnp[OEM Customer (FT1)],"Legacy Product")</f>
        <v>2603</v>
      </c>
      <c r="O488" s="6">
        <f t="shared" si="10"/>
        <v>0</v>
      </c>
    </row>
    <row r="489" spans="1:15" x14ac:dyDescent="0.35">
      <c r="A489" s="14">
        <v>485</v>
      </c>
      <c r="B489" s="13" t="str">
        <f>_xlfn.XLOOKUP(E489,[1]!pnp[Product Code],[1]!pnp[Product Name],"Legacy Product")</f>
        <v>InCharge Enhanced Care DCFC AiO Medium - 1 Year</v>
      </c>
      <c r="C489" s="13" t="str">
        <f>_xlfn.XLOOKUP(E489,[1]!pnp[Product Code],[1]!pnp[Product Description],"Legacy Product")</f>
        <v>1 year coverage of InCharge Enhanced Care for EVSE DC Fast Charging All-in-One Medium Station.</v>
      </c>
      <c r="D489" s="13" t="str">
        <f t="shared" si="11"/>
        <v>ICE</v>
      </c>
      <c r="E489" s="14" t="str">
        <v>RM-ADV-DCAIOM-12</v>
      </c>
      <c r="F489" s="13" t="str">
        <f t="shared" si="12"/>
        <v>RM-ADV-DCAIOM-12</v>
      </c>
      <c r="G489" s="13">
        <v>1</v>
      </c>
      <c r="H489" s="11">
        <f>_xlfn.XLOOKUP(E489,[1]!pnp[Product Code],[1]!pnp[MSRP],"Legacy Product")</f>
        <v>3074</v>
      </c>
      <c r="I489" s="12"/>
      <c r="J489" s="11"/>
      <c r="K489" s="10"/>
      <c r="L489" s="9">
        <f t="shared" si="13"/>
        <v>485</v>
      </c>
      <c r="M489" s="8">
        <f>_xlfn.XLOOKUP(E489,[1]!pnp[Product Code],[1]!pnp[MSRP],"Legacy Product")</f>
        <v>3074</v>
      </c>
      <c r="N489" s="7">
        <f>_xlfn.XLOOKUP(E489,[1]!pnp[Product Code],[1]!pnp[OEM Customer (FT1)],"Legacy Product")</f>
        <v>3074</v>
      </c>
      <c r="O489" s="6">
        <f t="shared" si="10"/>
        <v>0</v>
      </c>
    </row>
    <row r="490" spans="1:15" x14ac:dyDescent="0.35">
      <c r="A490" s="14">
        <v>486</v>
      </c>
      <c r="B490" s="13" t="str">
        <f>_xlfn.XLOOKUP(E490,[1]!pnp[Product Code],[1]!pnp[Product Name],"Legacy Product")</f>
        <v>InCharge Enhanced Care DCWB - 1 Year</v>
      </c>
      <c r="C490" s="13" t="str">
        <f>_xlfn.XLOOKUP(E490,[1]!pnp[Product Code],[1]!pnp[Product Description],"Legacy Product")</f>
        <v>1 year coverage of InCharge Enhanced Care for EVSE DC Wallbox Charging Station.</v>
      </c>
      <c r="D490" s="13" t="str">
        <f t="shared" si="11"/>
        <v>ICE</v>
      </c>
      <c r="E490" s="14" t="str">
        <v>RM-ADV-DCWB-12</v>
      </c>
      <c r="F490" s="13" t="str">
        <f t="shared" si="12"/>
        <v>RM-ADV-DCWB-12</v>
      </c>
      <c r="G490" s="13">
        <v>1</v>
      </c>
      <c r="H490" s="11">
        <f>_xlfn.XLOOKUP(E490,[1]!pnp[Product Code],[1]!pnp[MSRP],"Legacy Product")</f>
        <v>2407</v>
      </c>
      <c r="I490" s="12"/>
      <c r="J490" s="11"/>
      <c r="K490" s="10"/>
      <c r="L490" s="9">
        <f t="shared" si="13"/>
        <v>486</v>
      </c>
      <c r="M490" s="8">
        <f>_xlfn.XLOOKUP(E490,[1]!pnp[Product Code],[1]!pnp[MSRP],"Legacy Product")</f>
        <v>2407</v>
      </c>
      <c r="N490" s="7">
        <f>_xlfn.XLOOKUP(E490,[1]!pnp[Product Code],[1]!pnp[OEM Customer (FT1)],"Legacy Product")</f>
        <v>2407</v>
      </c>
      <c r="O490" s="6">
        <f t="shared" si="10"/>
        <v>0</v>
      </c>
    </row>
    <row r="491" spans="1:15" x14ac:dyDescent="0.35">
      <c r="A491" s="14">
        <v>487</v>
      </c>
      <c r="B491" s="13" t="str">
        <f>_xlfn.XLOOKUP(E491,[1]!pnp[Product Code],[1]!pnp[Product Name],"Legacy Product")</f>
        <v>InCharge Enhanced Care Dual AC Level 2 - 1 Year</v>
      </c>
      <c r="C491" s="13" t="str">
        <f>_xlfn.XLOOKUP(E491,[1]!pnp[Product Code],[1]!pnp[Product Description],"Legacy Product")</f>
        <v>1 year coverage of InCharge Enhanced Care for EVSE Dual AC Level 2 Charging Station.</v>
      </c>
      <c r="D491" s="13" t="str">
        <f t="shared" si="11"/>
        <v>ICE</v>
      </c>
      <c r="E491" s="14" t="str">
        <v>RM-ADV-DACL2-12</v>
      </c>
      <c r="F491" s="13" t="str">
        <f t="shared" si="12"/>
        <v>RM-ADV-DACL2-12</v>
      </c>
      <c r="G491" s="13">
        <v>1</v>
      </c>
      <c r="H491" s="11">
        <f>_xlfn.XLOOKUP(E491,[1]!pnp[Product Code],[1]!pnp[MSRP],"Legacy Product")</f>
        <v>1990</v>
      </c>
      <c r="I491" s="12"/>
      <c r="J491" s="11"/>
      <c r="K491" s="10"/>
      <c r="L491" s="9">
        <f t="shared" si="13"/>
        <v>487</v>
      </c>
      <c r="M491" s="8">
        <f>_xlfn.XLOOKUP(E491,[1]!pnp[Product Code],[1]!pnp[MSRP],"Legacy Product")</f>
        <v>1990</v>
      </c>
      <c r="N491" s="7">
        <f>_xlfn.XLOOKUP(E491,[1]!pnp[Product Code],[1]!pnp[OEM Customer (FT1)],"Legacy Product")</f>
        <v>1990</v>
      </c>
      <c r="O491" s="6">
        <f t="shared" si="10"/>
        <v>0</v>
      </c>
    </row>
    <row r="492" spans="1:15" x14ac:dyDescent="0.35">
      <c r="A492" s="14">
        <v>488</v>
      </c>
      <c r="B492" s="13" t="str">
        <f>_xlfn.XLOOKUP(E492,[1]!pnp[Product Code],[1]!pnp[Product Name],"Legacy Product")</f>
        <v>InCharge Enhanced Care HP Battery Cube - 1 Year</v>
      </c>
      <c r="C492" s="13" t="str">
        <f>_xlfn.XLOOKUP(E492,[1]!pnp[Product Code],[1]!pnp[Product Description],"Legacy Product")</f>
        <v>1 year coverage of InCharge Enhanced Care for EVSE High Power Battery Cube.</v>
      </c>
      <c r="D492" s="13" t="str">
        <f t="shared" si="11"/>
        <v>ICE</v>
      </c>
      <c r="E492" s="14" t="str">
        <v>RM-ADV-HPBC-12</v>
      </c>
      <c r="F492" s="13" t="str">
        <f t="shared" si="12"/>
        <v>RM-ADV-HPBC-12</v>
      </c>
      <c r="G492" s="13">
        <v>1</v>
      </c>
      <c r="H492" s="11">
        <f>_xlfn.XLOOKUP(E492,[1]!pnp[Product Code],[1]!pnp[MSRP],"Legacy Product")</f>
        <v>6260</v>
      </c>
      <c r="I492" s="12"/>
      <c r="J492" s="11"/>
      <c r="K492" s="10"/>
      <c r="L492" s="9">
        <f t="shared" si="13"/>
        <v>488</v>
      </c>
      <c r="M492" s="8">
        <f>_xlfn.XLOOKUP(E492,[1]!pnp[Product Code],[1]!pnp[MSRP],"Legacy Product")</f>
        <v>6260</v>
      </c>
      <c r="N492" s="7">
        <f>_xlfn.XLOOKUP(E492,[1]!pnp[Product Code],[1]!pnp[OEM Customer (FT1)],"Legacy Product")</f>
        <v>6260</v>
      </c>
      <c r="O492" s="6">
        <f t="shared" si="10"/>
        <v>0</v>
      </c>
    </row>
    <row r="493" spans="1:15" x14ac:dyDescent="0.35">
      <c r="A493" s="14">
        <v>489</v>
      </c>
      <c r="B493" s="13" t="str">
        <f>_xlfn.XLOOKUP(E493,[1]!pnp[Product Code],[1]!pnp[Product Name],"Legacy Product")</f>
        <v>InCharge Enhanced Care HP Dispenser - 1 Year</v>
      </c>
      <c r="C493" s="13" t="str">
        <f>_xlfn.XLOOKUP(E493,[1]!pnp[Product Code],[1]!pnp[Product Description],"Legacy Product")</f>
        <v>1 year coverage of InCharge Enhanced Care for EVSE High Power Dispenser Station.</v>
      </c>
      <c r="D493" s="13" t="str">
        <f t="shared" si="11"/>
        <v>ICE</v>
      </c>
      <c r="E493" s="14" t="str">
        <v>RM-ADV-HPD-12</v>
      </c>
      <c r="F493" s="13" t="str">
        <f t="shared" si="12"/>
        <v>RM-ADV-HPD-12</v>
      </c>
      <c r="G493" s="13">
        <v>1</v>
      </c>
      <c r="H493" s="11">
        <f>_xlfn.XLOOKUP(E493,[1]!pnp[Product Code],[1]!pnp[MSRP],"Legacy Product")</f>
        <v>3280</v>
      </c>
      <c r="I493" s="12"/>
      <c r="J493" s="11"/>
      <c r="K493" s="10"/>
      <c r="L493" s="9">
        <f t="shared" si="13"/>
        <v>489</v>
      </c>
      <c r="M493" s="8">
        <f>_xlfn.XLOOKUP(E493,[1]!pnp[Product Code],[1]!pnp[MSRP],"Legacy Product")</f>
        <v>3280</v>
      </c>
      <c r="N493" s="7">
        <f>_xlfn.XLOOKUP(E493,[1]!pnp[Product Code],[1]!pnp[OEM Customer (FT1)],"Legacy Product")</f>
        <v>3280</v>
      </c>
      <c r="O493" s="6">
        <f t="shared" si="10"/>
        <v>0</v>
      </c>
    </row>
    <row r="494" spans="1:15" x14ac:dyDescent="0.35">
      <c r="A494" s="14">
        <v>490</v>
      </c>
      <c r="B494" s="13" t="str">
        <f>_xlfn.XLOOKUP(E494,[1]!pnp[Product Code],[1]!pnp[Product Name],"Legacy Product")</f>
        <v>InCharge Enhanced Care HP Cabinet - 1 Year</v>
      </c>
      <c r="C494" s="13" t="str">
        <f>_xlfn.XLOOKUP(E494,[1]!pnp[Product Code],[1]!pnp[Product Description],"Legacy Product")</f>
        <v>1 year coverage of InCharge Enhanced Care for EVSE High Power Station.</v>
      </c>
      <c r="D494" s="13" t="str">
        <f t="shared" si="11"/>
        <v>ICE</v>
      </c>
      <c r="E494" s="14" t="str">
        <v>RM-ADV-HPC-12</v>
      </c>
      <c r="F494" s="13" t="str">
        <f t="shared" si="12"/>
        <v>RM-ADV-HPC-12</v>
      </c>
      <c r="G494" s="13">
        <v>1</v>
      </c>
      <c r="H494" s="11">
        <f>_xlfn.XLOOKUP(E494,[1]!pnp[Product Code],[1]!pnp[MSRP],"Legacy Product")</f>
        <v>6260</v>
      </c>
      <c r="I494" s="12"/>
      <c r="J494" s="11"/>
      <c r="K494" s="10"/>
      <c r="L494" s="9">
        <f t="shared" si="13"/>
        <v>490</v>
      </c>
      <c r="M494" s="8">
        <f>_xlfn.XLOOKUP(E494,[1]!pnp[Product Code],[1]!pnp[MSRP],"Legacy Product")</f>
        <v>6260</v>
      </c>
      <c r="N494" s="7">
        <f>_xlfn.XLOOKUP(E494,[1]!pnp[Product Code],[1]!pnp[OEM Customer (FT1)],"Legacy Product")</f>
        <v>6260</v>
      </c>
      <c r="O494" s="6">
        <f t="shared" si="10"/>
        <v>0</v>
      </c>
    </row>
    <row r="495" spans="1:15" x14ac:dyDescent="0.35">
      <c r="A495" s="14">
        <v>491</v>
      </c>
      <c r="B495" s="13" t="str">
        <f>_xlfn.XLOOKUP(E495,[1]!pnp[Product Code],[1]!pnp[Product Name],"Legacy Product")</f>
        <v>InCharge Ultimate Care AC Level 2 - 1 Year</v>
      </c>
      <c r="C495" s="13" t="str">
        <f>_xlfn.XLOOKUP(E495,[1]!pnp[Product Code],[1]!pnp[Product Description],"Legacy Product")</f>
        <v>1 year coverage of InCharge Ultimate Care for EVSE AC Level 2 Charging Station.</v>
      </c>
      <c r="D495" s="13" t="str">
        <f t="shared" si="11"/>
        <v>ICE</v>
      </c>
      <c r="E495" s="14" t="str">
        <v>RM-PRM-ACL2-12</v>
      </c>
      <c r="F495" s="13" t="str">
        <f t="shared" si="12"/>
        <v>RM-PRM-ACL2-12</v>
      </c>
      <c r="G495" s="13">
        <v>1</v>
      </c>
      <c r="H495" s="11">
        <f>_xlfn.XLOOKUP(E495,[1]!pnp[Product Code],[1]!pnp[MSRP],"Legacy Product")</f>
        <v>2399</v>
      </c>
      <c r="I495" s="12"/>
      <c r="J495" s="11"/>
      <c r="K495" s="10"/>
      <c r="L495" s="9">
        <f t="shared" si="13"/>
        <v>491</v>
      </c>
      <c r="M495" s="8">
        <f>_xlfn.XLOOKUP(E495,[1]!pnp[Product Code],[1]!pnp[MSRP],"Legacy Product")</f>
        <v>2399</v>
      </c>
      <c r="N495" s="7">
        <f>_xlfn.XLOOKUP(E495,[1]!pnp[Product Code],[1]!pnp[OEM Customer (FT1)],"Legacy Product")</f>
        <v>2399</v>
      </c>
      <c r="O495" s="6">
        <f t="shared" si="10"/>
        <v>0</v>
      </c>
    </row>
    <row r="496" spans="1:15" x14ac:dyDescent="0.35">
      <c r="A496" s="14">
        <v>492</v>
      </c>
      <c r="B496" s="13" t="str">
        <f>_xlfn.XLOOKUP(E496,[1]!pnp[Product Code],[1]!pnp[Product Name],"Legacy Product")</f>
        <v>InCharge Ultimate Care DCFC AiO High - 1 Year</v>
      </c>
      <c r="C496" s="13" t="str">
        <f>_xlfn.XLOOKUP(E496,[1]!pnp[Product Code],[1]!pnp[Product Description],"Legacy Product")</f>
        <v>1 year coverage of InCharge Ultimate Care for EVSE DC Fast Charging All-in-One High Station.</v>
      </c>
      <c r="D496" s="13" t="str">
        <f t="shared" si="11"/>
        <v>ICE</v>
      </c>
      <c r="E496" s="14" t="str">
        <v>RM-PRM-DCAIOH-12</v>
      </c>
      <c r="F496" s="13" t="str">
        <f t="shared" si="12"/>
        <v>RM-PRM-DCAIOH-12</v>
      </c>
      <c r="G496" s="13">
        <v>1</v>
      </c>
      <c r="H496" s="11">
        <f>_xlfn.XLOOKUP(E496,[1]!pnp[Product Code],[1]!pnp[MSRP],"Legacy Product")</f>
        <v>4084</v>
      </c>
      <c r="I496" s="12"/>
      <c r="J496" s="11"/>
      <c r="K496" s="10"/>
      <c r="L496" s="9">
        <f t="shared" si="13"/>
        <v>492</v>
      </c>
      <c r="M496" s="8">
        <f>_xlfn.XLOOKUP(E496,[1]!pnp[Product Code],[1]!pnp[MSRP],"Legacy Product")</f>
        <v>4084</v>
      </c>
      <c r="N496" s="7">
        <f>_xlfn.XLOOKUP(E496,[1]!pnp[Product Code],[1]!pnp[OEM Customer (FT1)],"Legacy Product")</f>
        <v>4084</v>
      </c>
      <c r="O496" s="6">
        <f t="shared" si="10"/>
        <v>0</v>
      </c>
    </row>
    <row r="497" spans="1:15" x14ac:dyDescent="0.35">
      <c r="A497" s="14">
        <v>493</v>
      </c>
      <c r="B497" s="13" t="str">
        <f>_xlfn.XLOOKUP(E497,[1]!pnp[Product Code],[1]!pnp[Product Name],"Legacy Product")</f>
        <v>InCharge Ultimate Care DCFC AiO Low - 1 Year</v>
      </c>
      <c r="C497" s="13" t="str">
        <f>_xlfn.XLOOKUP(E497,[1]!pnp[Product Code],[1]!pnp[Product Description],"Legacy Product")</f>
        <v>1 year coverage of InCharge Ultimate Care for EVSE DC Fast Charging All-in-One Low Station.</v>
      </c>
      <c r="D497" s="13" t="str">
        <f t="shared" si="11"/>
        <v>ICE</v>
      </c>
      <c r="E497" s="14" t="str">
        <v>RM-PRM-DCAIOL-12</v>
      </c>
      <c r="F497" s="13" t="str">
        <f t="shared" si="12"/>
        <v>RM-PRM-DCAIOL-12</v>
      </c>
      <c r="G497" s="13">
        <v>1</v>
      </c>
      <c r="H497" s="11">
        <f>_xlfn.XLOOKUP(E497,[1]!pnp[Product Code],[1]!pnp[MSRP],"Legacy Product")</f>
        <v>3500</v>
      </c>
      <c r="I497" s="12"/>
      <c r="J497" s="11"/>
      <c r="K497" s="10"/>
      <c r="L497" s="9">
        <f t="shared" si="13"/>
        <v>493</v>
      </c>
      <c r="M497" s="8">
        <f>_xlfn.XLOOKUP(E497,[1]!pnp[Product Code],[1]!pnp[MSRP],"Legacy Product")</f>
        <v>3500</v>
      </c>
      <c r="N497" s="7">
        <f>_xlfn.XLOOKUP(E497,[1]!pnp[Product Code],[1]!pnp[OEM Customer (FT1)],"Legacy Product")</f>
        <v>3500</v>
      </c>
      <c r="O497" s="6">
        <f t="shared" si="10"/>
        <v>0</v>
      </c>
    </row>
    <row r="498" spans="1:15" x14ac:dyDescent="0.35">
      <c r="A498" s="14">
        <v>494</v>
      </c>
      <c r="B498" s="13" t="str">
        <f>_xlfn.XLOOKUP(E498,[1]!pnp[Product Code],[1]!pnp[Product Name],"Legacy Product")</f>
        <v>InCharge Ultimate Care DCFC AiO Medium - 1 Year</v>
      </c>
      <c r="C498" s="13" t="str">
        <f>_xlfn.XLOOKUP(E498,[1]!pnp[Product Code],[1]!pnp[Product Description],"Legacy Product")</f>
        <v>1 year coverage of InCharge Ultimate Care for EVSE DC Fast Charging All-in-One Medium Station.</v>
      </c>
      <c r="D498" s="13" t="str">
        <f t="shared" si="11"/>
        <v>ICE</v>
      </c>
      <c r="E498" s="14" t="str">
        <v>RM-PRM-DCAIOM-12</v>
      </c>
      <c r="F498" s="13" t="str">
        <f t="shared" si="12"/>
        <v>RM-PRM-DCAIOM-12</v>
      </c>
      <c r="G498" s="13">
        <v>1</v>
      </c>
      <c r="H498" s="11">
        <f>_xlfn.XLOOKUP(E498,[1]!pnp[Product Code],[1]!pnp[MSRP],"Legacy Product")</f>
        <v>4010</v>
      </c>
      <c r="I498" s="12"/>
      <c r="J498" s="11"/>
      <c r="K498" s="10"/>
      <c r="L498" s="9">
        <f t="shared" si="13"/>
        <v>494</v>
      </c>
      <c r="M498" s="8">
        <f>_xlfn.XLOOKUP(E498,[1]!pnp[Product Code],[1]!pnp[MSRP],"Legacy Product")</f>
        <v>4010</v>
      </c>
      <c r="N498" s="7">
        <f>_xlfn.XLOOKUP(E498,[1]!pnp[Product Code],[1]!pnp[OEM Customer (FT1)],"Legacy Product")</f>
        <v>4010</v>
      </c>
      <c r="O498" s="6">
        <f t="shared" si="10"/>
        <v>0</v>
      </c>
    </row>
    <row r="499" spans="1:15" x14ac:dyDescent="0.35">
      <c r="A499" s="14">
        <v>495</v>
      </c>
      <c r="B499" s="13" t="str">
        <f>_xlfn.XLOOKUP(E499,[1]!pnp[Product Code],[1]!pnp[Product Name],"Legacy Product")</f>
        <v>InCharge Ultimate Care DCWB - 1 Year</v>
      </c>
      <c r="C499" s="13" t="str">
        <f>_xlfn.XLOOKUP(E499,[1]!pnp[Product Code],[1]!pnp[Product Description],"Legacy Product")</f>
        <v>1 year coverage of InCharge Ultimate Care for EVSE DC Wallbox Charging Station.</v>
      </c>
      <c r="D499" s="13" t="str">
        <f t="shared" si="11"/>
        <v>ICE</v>
      </c>
      <c r="E499" s="14" t="str">
        <v>RM-PRM-DCWB-12</v>
      </c>
      <c r="F499" s="13" t="str">
        <f t="shared" si="12"/>
        <v>RM-PRM-DCWB-12</v>
      </c>
      <c r="G499" s="13">
        <v>1</v>
      </c>
      <c r="H499" s="11">
        <f>_xlfn.XLOOKUP(E499,[1]!pnp[Product Code],[1]!pnp[MSRP],"Legacy Product")</f>
        <v>3296</v>
      </c>
      <c r="I499" s="12"/>
      <c r="J499" s="11"/>
      <c r="K499" s="10"/>
      <c r="L499" s="9">
        <f t="shared" si="13"/>
        <v>495</v>
      </c>
      <c r="M499" s="8">
        <f>_xlfn.XLOOKUP(E499,[1]!pnp[Product Code],[1]!pnp[MSRP],"Legacy Product")</f>
        <v>3296</v>
      </c>
      <c r="N499" s="7">
        <f>_xlfn.XLOOKUP(E499,[1]!pnp[Product Code],[1]!pnp[OEM Customer (FT1)],"Legacy Product")</f>
        <v>3296</v>
      </c>
      <c r="O499" s="6">
        <f t="shared" si="10"/>
        <v>0</v>
      </c>
    </row>
    <row r="500" spans="1:15" x14ac:dyDescent="0.35">
      <c r="A500" s="14">
        <v>496</v>
      </c>
      <c r="B500" s="13" t="str">
        <f>_xlfn.XLOOKUP(E500,[1]!pnp[Product Code],[1]!pnp[Product Name],"Legacy Product")</f>
        <v>InCharge Ultimate Care Dual AC Level 2 - 1 Year</v>
      </c>
      <c r="C500" s="13" t="str">
        <f>_xlfn.XLOOKUP(E500,[1]!pnp[Product Code],[1]!pnp[Product Description],"Legacy Product")</f>
        <v>1 year coverage of InCharge Ultimate Care for EVSE Dual AC Level 2 Charging Station.</v>
      </c>
      <c r="D500" s="13" t="str">
        <f t="shared" si="11"/>
        <v>ICE</v>
      </c>
      <c r="E500" s="14" t="str">
        <v>RM-PRM-DACL2-12</v>
      </c>
      <c r="F500" s="13" t="str">
        <f t="shared" si="12"/>
        <v>RM-PRM-DACL2-12</v>
      </c>
      <c r="G500" s="13">
        <v>1</v>
      </c>
      <c r="H500" s="11">
        <f>_xlfn.XLOOKUP(E500,[1]!pnp[Product Code],[1]!pnp[MSRP],"Legacy Product")</f>
        <v>2848</v>
      </c>
      <c r="I500" s="12"/>
      <c r="J500" s="11"/>
      <c r="K500" s="10"/>
      <c r="L500" s="9">
        <f t="shared" si="13"/>
        <v>496</v>
      </c>
      <c r="M500" s="8">
        <f>_xlfn.XLOOKUP(E500,[1]!pnp[Product Code],[1]!pnp[MSRP],"Legacy Product")</f>
        <v>2848</v>
      </c>
      <c r="N500" s="7">
        <f>_xlfn.XLOOKUP(E500,[1]!pnp[Product Code],[1]!pnp[OEM Customer (FT1)],"Legacy Product")</f>
        <v>2848</v>
      </c>
      <c r="O500" s="6">
        <f t="shared" si="10"/>
        <v>0</v>
      </c>
    </row>
    <row r="501" spans="1:15" x14ac:dyDescent="0.35">
      <c r="A501" s="14">
        <v>497</v>
      </c>
      <c r="B501" s="13" t="str">
        <f>_xlfn.XLOOKUP(E501,[1]!pnp[Product Code],[1]!pnp[Product Name],"Legacy Product")</f>
        <v>InCharge Ultimate Care HP Battery Cube - 1 Year</v>
      </c>
      <c r="C501" s="13" t="str">
        <f>_xlfn.XLOOKUP(E501,[1]!pnp[Product Code],[1]!pnp[Product Description],"Legacy Product")</f>
        <v>1 year coverage of InCharge Ultimate Care for EVSE High Power Battery Cube.</v>
      </c>
      <c r="D501" s="13" t="str">
        <f t="shared" si="11"/>
        <v>ICE</v>
      </c>
      <c r="E501" s="14" t="str">
        <v>RM-PRM-HPBC-12</v>
      </c>
      <c r="F501" s="13" t="str">
        <f t="shared" si="12"/>
        <v>RM-PRM-HPBC-12</v>
      </c>
      <c r="G501" s="13">
        <v>1</v>
      </c>
      <c r="H501" s="11">
        <f>_xlfn.XLOOKUP(E501,[1]!pnp[Product Code],[1]!pnp[MSRP],"Legacy Product")</f>
        <v>7999</v>
      </c>
      <c r="I501" s="12"/>
      <c r="J501" s="11"/>
      <c r="K501" s="10"/>
      <c r="L501" s="9">
        <f t="shared" si="13"/>
        <v>497</v>
      </c>
      <c r="M501" s="8">
        <f>_xlfn.XLOOKUP(E501,[1]!pnp[Product Code],[1]!pnp[MSRP],"Legacy Product")</f>
        <v>7999</v>
      </c>
      <c r="N501" s="7">
        <f>_xlfn.XLOOKUP(E501,[1]!pnp[Product Code],[1]!pnp[OEM Customer (FT1)],"Legacy Product")</f>
        <v>7999</v>
      </c>
      <c r="O501" s="6">
        <f t="shared" si="10"/>
        <v>0</v>
      </c>
    </row>
    <row r="502" spans="1:15" x14ac:dyDescent="0.35">
      <c r="A502" s="14">
        <v>498</v>
      </c>
      <c r="B502" s="13" t="str">
        <f>_xlfn.XLOOKUP(E502,[1]!pnp[Product Code],[1]!pnp[Product Name],"Legacy Product")</f>
        <v>InCharge Ultimate Care HP Dispenser - 1 Year</v>
      </c>
      <c r="C502" s="13" t="str">
        <f>_xlfn.XLOOKUP(E502,[1]!pnp[Product Code],[1]!pnp[Product Description],"Legacy Product")</f>
        <v>1 year coverage of InCharge Ultimate Care for EVSE High Power Dispenser Station.</v>
      </c>
      <c r="D502" s="13" t="str">
        <f t="shared" si="11"/>
        <v>ICE</v>
      </c>
      <c r="E502" s="14" t="str">
        <v>RM-PRM-HPD-12</v>
      </c>
      <c r="F502" s="13" t="str">
        <f t="shared" si="12"/>
        <v>RM-PRM-HPD-12</v>
      </c>
      <c r="G502" s="13">
        <v>1</v>
      </c>
      <c r="H502" s="11">
        <f>_xlfn.XLOOKUP(E502,[1]!pnp[Product Code],[1]!pnp[MSRP],"Legacy Product")</f>
        <v>4233</v>
      </c>
      <c r="I502" s="12"/>
      <c r="J502" s="11"/>
      <c r="K502" s="10"/>
      <c r="L502" s="9">
        <f t="shared" si="13"/>
        <v>498</v>
      </c>
      <c r="M502" s="8">
        <f>_xlfn.XLOOKUP(E502,[1]!pnp[Product Code],[1]!pnp[MSRP],"Legacy Product")</f>
        <v>4233</v>
      </c>
      <c r="N502" s="7">
        <f>_xlfn.XLOOKUP(E502,[1]!pnp[Product Code],[1]!pnp[OEM Customer (FT1)],"Legacy Product")</f>
        <v>4233</v>
      </c>
      <c r="O502" s="6">
        <f t="shared" si="10"/>
        <v>0</v>
      </c>
    </row>
    <row r="503" spans="1:15" x14ac:dyDescent="0.35">
      <c r="A503" s="14">
        <v>499</v>
      </c>
      <c r="B503" s="13" t="str">
        <f>_xlfn.XLOOKUP(E503,[1]!pnp[Product Code],[1]!pnp[Product Name],"Legacy Product")</f>
        <v>InCharge Ultimate Care HP Cabinet - 1 Year</v>
      </c>
      <c r="C503" s="13" t="str">
        <f>_xlfn.XLOOKUP(E503,[1]!pnp[Product Code],[1]!pnp[Product Description],"Legacy Product")</f>
        <v>1 year coverage of InCharge Ultimate Care for EVSE High Power Station.</v>
      </c>
      <c r="D503" s="13" t="str">
        <f t="shared" si="11"/>
        <v>ICE</v>
      </c>
      <c r="E503" s="14" t="str">
        <v>RM-PRM-HPC-12</v>
      </c>
      <c r="F503" s="13" t="str">
        <f t="shared" si="12"/>
        <v>RM-PRM-HPC-12</v>
      </c>
      <c r="G503" s="13">
        <v>1</v>
      </c>
      <c r="H503" s="11">
        <f>_xlfn.XLOOKUP(E503,[1]!pnp[Product Code],[1]!pnp[MSRP],"Legacy Product")</f>
        <v>7999</v>
      </c>
      <c r="I503" s="12"/>
      <c r="J503" s="11"/>
      <c r="K503" s="10"/>
      <c r="L503" s="9">
        <f t="shared" si="13"/>
        <v>499</v>
      </c>
      <c r="M503" s="8">
        <f>_xlfn.XLOOKUP(E503,[1]!pnp[Product Code],[1]!pnp[MSRP],"Legacy Product")</f>
        <v>7999</v>
      </c>
      <c r="N503" s="7">
        <f>_xlfn.XLOOKUP(E503,[1]!pnp[Product Code],[1]!pnp[OEM Customer (FT1)],"Legacy Product")</f>
        <v>7999</v>
      </c>
      <c r="O503" s="6">
        <f t="shared" si="10"/>
        <v>0</v>
      </c>
    </row>
    <row r="504" spans="1:15" x14ac:dyDescent="0.35">
      <c r="A504" s="14">
        <v>500</v>
      </c>
      <c r="B504" s="13" t="str">
        <f>_xlfn.XLOOKUP(E504,[1]!pnp[Product Code],[1]!pnp[Product Name],"Legacy Product")</f>
        <v>Preventative Maintenance AC Level 2 - Annual Visit - 1 Year Prepaid</v>
      </c>
      <c r="C504" s="13" t="str">
        <f>_xlfn.XLOOKUP(E504,[1]!pnp[Product Code],[1]!pnp[Product Description],"Legacy Product")</f>
        <v>1 year coverage of Preventative Maintenance for (1) EVSE AC Level 2 Charging Station.  Annual Visit.</v>
      </c>
      <c r="D504" s="13" t="str">
        <f t="shared" si="11"/>
        <v>ICE</v>
      </c>
      <c r="E504" s="14" t="str">
        <v>PM-ACL2-AV-12</v>
      </c>
      <c r="F504" s="13" t="str">
        <f t="shared" si="12"/>
        <v>PM-ACL2-AV-12</v>
      </c>
      <c r="G504" s="13">
        <v>1</v>
      </c>
      <c r="H504" s="11">
        <f>_xlfn.XLOOKUP(E504,[1]!pnp[Product Code],[1]!pnp[MSRP],"Legacy Product")</f>
        <v>760</v>
      </c>
      <c r="I504" s="12"/>
      <c r="J504" s="11"/>
      <c r="K504" s="10"/>
      <c r="L504" s="9">
        <f t="shared" si="13"/>
        <v>500</v>
      </c>
      <c r="M504" s="8">
        <f>_xlfn.XLOOKUP(E504,[1]!pnp[Product Code],[1]!pnp[MSRP],"Legacy Product")</f>
        <v>760</v>
      </c>
      <c r="N504" s="7">
        <f>_xlfn.XLOOKUP(E504,[1]!pnp[Product Code],[1]!pnp[OEM Customer (FT1)],"Legacy Product")</f>
        <v>760</v>
      </c>
      <c r="O504" s="6">
        <f t="shared" si="10"/>
        <v>0</v>
      </c>
    </row>
    <row r="505" spans="1:15" x14ac:dyDescent="0.35">
      <c r="A505" s="14">
        <v>501</v>
      </c>
      <c r="B505" s="13" t="str">
        <f>_xlfn.XLOOKUP(E505,[1]!pnp[Product Code],[1]!pnp[Product Name],"Legacy Product")</f>
        <v>Preventative Maintenance AC Level 2 - Semi-Annual Visit - 1 Year Prepaid</v>
      </c>
      <c r="C505" s="13" t="str">
        <f>_xlfn.XLOOKUP(E505,[1]!pnp[Product Code],[1]!pnp[Product Description],"Legacy Product")</f>
        <v>1 year coverage of Preventative Maintenance for (1) EVSE AC Level 2 Charging Station.  Semi-Annual Visit.</v>
      </c>
      <c r="D505" s="13" t="str">
        <f t="shared" si="11"/>
        <v>ICE</v>
      </c>
      <c r="E505" s="14" t="str">
        <v>PM-ACL2-BV-12</v>
      </c>
      <c r="F505" s="13" t="str">
        <f t="shared" si="12"/>
        <v>PM-ACL2-BV-12</v>
      </c>
      <c r="G505" s="13">
        <v>1</v>
      </c>
      <c r="H505" s="11">
        <f>_xlfn.XLOOKUP(E505,[1]!pnp[Product Code],[1]!pnp[MSRP],"Legacy Product")</f>
        <v>1520</v>
      </c>
      <c r="I505" s="12"/>
      <c r="J505" s="11"/>
      <c r="K505" s="10"/>
      <c r="L505" s="9">
        <f t="shared" si="13"/>
        <v>501</v>
      </c>
      <c r="M505" s="8">
        <f>_xlfn.XLOOKUP(E505,[1]!pnp[Product Code],[1]!pnp[MSRP],"Legacy Product")</f>
        <v>1520</v>
      </c>
      <c r="N505" s="7">
        <f>_xlfn.XLOOKUP(E505,[1]!pnp[Product Code],[1]!pnp[OEM Customer (FT1)],"Legacy Product")</f>
        <v>1520</v>
      </c>
      <c r="O505" s="6">
        <f t="shared" si="10"/>
        <v>0</v>
      </c>
    </row>
    <row r="506" spans="1:15" x14ac:dyDescent="0.35">
      <c r="A506" s="14">
        <v>502</v>
      </c>
      <c r="B506" s="13" t="str">
        <f>_xlfn.XLOOKUP(E506,[1]!pnp[Product Code],[1]!pnp[Product Name],"Legacy Product")</f>
        <v>Preventative Maintenance DC Fast Charging - Semi-Annual Visit - 1 Year Prepaid</v>
      </c>
      <c r="C506" s="13" t="str">
        <f>_xlfn.XLOOKUP(E506,[1]!pnp[Product Code],[1]!pnp[Product Description],"Legacy Product")</f>
        <v>1 year coverage of Preventative Maintenance for (1) EVSE DC Fast Charging Station.  Semi-Annual Visit.</v>
      </c>
      <c r="D506" s="13" t="str">
        <f t="shared" si="11"/>
        <v>ICE</v>
      </c>
      <c r="E506" s="14" t="str">
        <v>PM-DCFC-BV-12</v>
      </c>
      <c r="F506" s="13" t="str">
        <f t="shared" si="12"/>
        <v>PM-DCFC-BV-12</v>
      </c>
      <c r="G506" s="13">
        <v>1</v>
      </c>
      <c r="H506" s="11">
        <f>_xlfn.XLOOKUP(E506,[1]!pnp[Product Code],[1]!pnp[MSRP],"Legacy Product")</f>
        <v>1720</v>
      </c>
      <c r="I506" s="12"/>
      <c r="J506" s="11"/>
      <c r="K506" s="10"/>
      <c r="L506" s="9">
        <f t="shared" si="13"/>
        <v>502</v>
      </c>
      <c r="M506" s="8">
        <f>_xlfn.XLOOKUP(E506,[1]!pnp[Product Code],[1]!pnp[MSRP],"Legacy Product")</f>
        <v>1720</v>
      </c>
      <c r="N506" s="7">
        <f>_xlfn.XLOOKUP(E506,[1]!pnp[Product Code],[1]!pnp[OEM Customer (FT1)],"Legacy Product")</f>
        <v>1720</v>
      </c>
      <c r="O506" s="6">
        <f t="shared" si="10"/>
        <v>0</v>
      </c>
    </row>
    <row r="507" spans="1:15" x14ac:dyDescent="0.35">
      <c r="A507" s="14">
        <v>503</v>
      </c>
      <c r="B507" s="13" t="str">
        <f>_xlfn.XLOOKUP(E507,[1]!pnp[Product Code],[1]!pnp[Product Name],"Legacy Product")</f>
        <v>Preventative Maintenance DC Fast Charging - Annual Visit - 1 Year Prepaid</v>
      </c>
      <c r="C507" s="13" t="str">
        <f>_xlfn.XLOOKUP(E507,[1]!pnp[Product Code],[1]!pnp[Product Description],"Legacy Product")</f>
        <v>1 year coverage of Preventative Maintenance for (1) EVSE DC Fast Charging Station. Annual Visit.</v>
      </c>
      <c r="D507" s="13" t="str">
        <f t="shared" si="11"/>
        <v>ICE</v>
      </c>
      <c r="E507" s="14" t="str">
        <v>PM-DCFC-AV-12</v>
      </c>
      <c r="F507" s="13" t="str">
        <f t="shared" si="12"/>
        <v>PM-DCFC-AV-12</v>
      </c>
      <c r="G507" s="13">
        <v>1</v>
      </c>
      <c r="H507" s="11">
        <f>_xlfn.XLOOKUP(E507,[1]!pnp[Product Code],[1]!pnp[MSRP],"Legacy Product")</f>
        <v>960</v>
      </c>
      <c r="I507" s="12"/>
      <c r="J507" s="11"/>
      <c r="K507" s="10"/>
      <c r="L507" s="9">
        <f t="shared" si="13"/>
        <v>503</v>
      </c>
      <c r="M507" s="8">
        <f>_xlfn.XLOOKUP(E507,[1]!pnp[Product Code],[1]!pnp[MSRP],"Legacy Product")</f>
        <v>960</v>
      </c>
      <c r="N507" s="7">
        <f>_xlfn.XLOOKUP(E507,[1]!pnp[Product Code],[1]!pnp[OEM Customer (FT1)],"Legacy Product")</f>
        <v>960</v>
      </c>
      <c r="O507" s="6">
        <f t="shared" si="10"/>
        <v>0</v>
      </c>
    </row>
    <row r="508" spans="1:15" x14ac:dyDescent="0.35">
      <c r="A508" s="14">
        <v>504</v>
      </c>
      <c r="B508" s="13" t="str">
        <f>_xlfn.XLOOKUP(E508,[1]!pnp[Product Code],[1]!pnp[Product Name],"Legacy Product")</f>
        <v>Preventative Maintenance DC Wallbox - Annual Visit - 1 Year Prepaid</v>
      </c>
      <c r="C508" s="13" t="str">
        <f>_xlfn.XLOOKUP(E508,[1]!pnp[Product Code],[1]!pnp[Product Description],"Legacy Product")</f>
        <v>1 year coverage of Preventative Maintenance for (1) EVSE DC Wallbox Charging Station.  Annual Visit.</v>
      </c>
      <c r="D508" s="13" t="str">
        <f t="shared" si="11"/>
        <v>ICE</v>
      </c>
      <c r="E508" s="14" t="str">
        <v>PM-DCWB-AV-12</v>
      </c>
      <c r="F508" s="13" t="str">
        <f t="shared" si="12"/>
        <v>PM-DCWB-AV-12</v>
      </c>
      <c r="G508" s="13">
        <v>1</v>
      </c>
      <c r="H508" s="11">
        <f>_xlfn.XLOOKUP(E508,[1]!pnp[Product Code],[1]!pnp[MSRP],"Legacy Product")</f>
        <v>860</v>
      </c>
      <c r="I508" s="12"/>
      <c r="J508" s="11"/>
      <c r="K508" s="10"/>
      <c r="L508" s="9">
        <f t="shared" si="13"/>
        <v>504</v>
      </c>
      <c r="M508" s="8">
        <f>_xlfn.XLOOKUP(E508,[1]!pnp[Product Code],[1]!pnp[MSRP],"Legacy Product")</f>
        <v>860</v>
      </c>
      <c r="N508" s="7">
        <f>_xlfn.XLOOKUP(E508,[1]!pnp[Product Code],[1]!pnp[OEM Customer (FT1)],"Legacy Product")</f>
        <v>860</v>
      </c>
      <c r="O508" s="6">
        <f t="shared" si="10"/>
        <v>0</v>
      </c>
    </row>
    <row r="509" spans="1:15" x14ac:dyDescent="0.35">
      <c r="A509" s="14">
        <v>505</v>
      </c>
      <c r="B509" s="13" t="str">
        <f>_xlfn.XLOOKUP(E509,[1]!pnp[Product Code],[1]!pnp[Product Name],"Legacy Product")</f>
        <v>Preventative Maintenance DC Wallbox - Semi-Annual Visit - 1 Year Prepaid</v>
      </c>
      <c r="C509" s="13" t="str">
        <f>_xlfn.XLOOKUP(E509,[1]!pnp[Product Code],[1]!pnp[Product Description],"Legacy Product")</f>
        <v>1 year coverage of Preventative Maintenance for (1) EVSE DC Wallbox Charging Station.  Semi-Annual Visit.</v>
      </c>
      <c r="D509" s="13" t="str">
        <f t="shared" si="11"/>
        <v>ICE</v>
      </c>
      <c r="E509" s="14" t="str">
        <v>PM-DCWB-BV-12</v>
      </c>
      <c r="F509" s="13" t="str">
        <f t="shared" si="12"/>
        <v>PM-DCWB-BV-12</v>
      </c>
      <c r="G509" s="13">
        <v>1</v>
      </c>
      <c r="H509" s="11">
        <f>_xlfn.XLOOKUP(E509,[1]!pnp[Product Code],[1]!pnp[MSRP],"Legacy Product")</f>
        <v>1620</v>
      </c>
      <c r="I509" s="12"/>
      <c r="J509" s="11"/>
      <c r="K509" s="10"/>
      <c r="L509" s="9">
        <f t="shared" si="13"/>
        <v>505</v>
      </c>
      <c r="M509" s="8">
        <f>_xlfn.XLOOKUP(E509,[1]!pnp[Product Code],[1]!pnp[MSRP],"Legacy Product")</f>
        <v>1620</v>
      </c>
      <c r="N509" s="7">
        <f>_xlfn.XLOOKUP(E509,[1]!pnp[Product Code],[1]!pnp[OEM Customer (FT1)],"Legacy Product")</f>
        <v>1620</v>
      </c>
      <c r="O509" s="6">
        <f t="shared" si="10"/>
        <v>0</v>
      </c>
    </row>
    <row r="510" spans="1:15" x14ac:dyDescent="0.35">
      <c r="A510" s="14">
        <v>506</v>
      </c>
      <c r="B510" s="13" t="str">
        <f>_xlfn.XLOOKUP(E510,[1]!pnp[Product Code],[1]!pnp[Product Name],"Legacy Product")</f>
        <v>Preventative Maintenance High Power Cabinet - Annual Visit - 1 Year Prepaid</v>
      </c>
      <c r="C510" s="13" t="str">
        <f>_xlfn.XLOOKUP(E510,[1]!pnp[Product Code],[1]!pnp[Product Description],"Legacy Product")</f>
        <v>1 year coverage of Preventative Maintenance for (1) EVSE High Power Cabinet or ICE Cube Station.  Annual Visit.</v>
      </c>
      <c r="D510" s="13" t="str">
        <f t="shared" si="11"/>
        <v>ICE</v>
      </c>
      <c r="E510" s="14" t="str">
        <v>PM-HPC-AV-12</v>
      </c>
      <c r="F510" s="13" t="str">
        <f t="shared" si="12"/>
        <v>PM-HPC-AV-12</v>
      </c>
      <c r="G510" s="13">
        <v>1</v>
      </c>
      <c r="H510" s="11">
        <f>_xlfn.XLOOKUP(E510,[1]!pnp[Product Code],[1]!pnp[MSRP],"Legacy Product")</f>
        <v>3510</v>
      </c>
      <c r="I510" s="12"/>
      <c r="J510" s="11"/>
      <c r="K510" s="10"/>
      <c r="L510" s="9">
        <f t="shared" si="13"/>
        <v>506</v>
      </c>
      <c r="M510" s="8">
        <f>_xlfn.XLOOKUP(E510,[1]!pnp[Product Code],[1]!pnp[MSRP],"Legacy Product")</f>
        <v>3510</v>
      </c>
      <c r="N510" s="7">
        <f>_xlfn.XLOOKUP(E510,[1]!pnp[Product Code],[1]!pnp[OEM Customer (FT1)],"Legacy Product")</f>
        <v>3510</v>
      </c>
      <c r="O510" s="6">
        <f t="shared" si="10"/>
        <v>0</v>
      </c>
    </row>
    <row r="511" spans="1:15" x14ac:dyDescent="0.35">
      <c r="A511" s="14">
        <v>507</v>
      </c>
      <c r="B511" s="13" t="str">
        <f>_xlfn.XLOOKUP(E511,[1]!pnp[Product Code],[1]!pnp[Product Name],"Legacy Product")</f>
        <v>Preventative Maintenance High Power Cabinet - Semi-Annual Visit - 1 Year Prepaid</v>
      </c>
      <c r="C511" s="13" t="str">
        <f>_xlfn.XLOOKUP(E511,[1]!pnp[Product Code],[1]!pnp[Product Description],"Legacy Product")</f>
        <v>1 year coverage of Preventative Maintenance for (1) EVSE High Power Cabinet or ICE Cube Station.  Semi-Annual Visit.</v>
      </c>
      <c r="D511" s="13" t="str">
        <f t="shared" si="11"/>
        <v>ICE</v>
      </c>
      <c r="E511" s="14" t="str">
        <v>PM-HPC-BV-12</v>
      </c>
      <c r="F511" s="13" t="str">
        <f t="shared" si="12"/>
        <v>PM-HPC-BV-12</v>
      </c>
      <c r="G511" s="13">
        <v>1</v>
      </c>
      <c r="H511" s="11">
        <f>_xlfn.XLOOKUP(E511,[1]!pnp[Product Code],[1]!pnp[MSRP],"Legacy Product")</f>
        <v>5020</v>
      </c>
      <c r="I511" s="12"/>
      <c r="J511" s="11"/>
      <c r="K511" s="10"/>
      <c r="L511" s="9">
        <f t="shared" si="13"/>
        <v>507</v>
      </c>
      <c r="M511" s="8">
        <f>_xlfn.XLOOKUP(E511,[1]!pnp[Product Code],[1]!pnp[MSRP],"Legacy Product")</f>
        <v>5020</v>
      </c>
      <c r="N511" s="7">
        <f>_xlfn.XLOOKUP(E511,[1]!pnp[Product Code],[1]!pnp[OEM Customer (FT1)],"Legacy Product")</f>
        <v>5020</v>
      </c>
      <c r="O511" s="6">
        <f t="shared" si="10"/>
        <v>0</v>
      </c>
    </row>
    <row r="512" spans="1:15" x14ac:dyDescent="0.35">
      <c r="A512" s="14">
        <v>508</v>
      </c>
      <c r="B512" s="13" t="str">
        <f>_xlfn.XLOOKUP(E512,[1]!pnp[Product Code],[1]!pnp[Product Name],"Legacy Product")</f>
        <v>Preventative Maintenance High Power Dispenser - Annual Visit - 1 Year Prepaid</v>
      </c>
      <c r="C512" s="13" t="str">
        <f>_xlfn.XLOOKUP(E512,[1]!pnp[Product Code],[1]!pnp[Product Description],"Legacy Product")</f>
        <v>1 year coverage of Preventative Maintenance for (1) EVSE High Power Dispenser Station.  Annual Visit.</v>
      </c>
      <c r="D512" s="13" t="str">
        <f t="shared" si="11"/>
        <v>ICE</v>
      </c>
      <c r="E512" s="14" t="str">
        <v>PM-HPD-AV-12</v>
      </c>
      <c r="F512" s="13" t="str">
        <f t="shared" si="12"/>
        <v>PM-HPD-AV-12</v>
      </c>
      <c r="G512" s="13">
        <v>1</v>
      </c>
      <c r="H512" s="11">
        <f>_xlfn.XLOOKUP(E512,[1]!pnp[Product Code],[1]!pnp[MSRP],"Legacy Product")</f>
        <v>960</v>
      </c>
      <c r="I512" s="12"/>
      <c r="J512" s="11"/>
      <c r="K512" s="10"/>
      <c r="L512" s="9">
        <f t="shared" si="13"/>
        <v>508</v>
      </c>
      <c r="M512" s="8">
        <f>_xlfn.XLOOKUP(E512,[1]!pnp[Product Code],[1]!pnp[MSRP],"Legacy Product")</f>
        <v>960</v>
      </c>
      <c r="N512" s="7">
        <f>_xlfn.XLOOKUP(E512,[1]!pnp[Product Code],[1]!pnp[OEM Customer (FT1)],"Legacy Product")</f>
        <v>960</v>
      </c>
      <c r="O512" s="6">
        <f t="shared" si="10"/>
        <v>0</v>
      </c>
    </row>
    <row r="513" spans="1:15" x14ac:dyDescent="0.35">
      <c r="A513" s="14">
        <v>509</v>
      </c>
      <c r="B513" s="13" t="str">
        <f>_xlfn.XLOOKUP(E513,[1]!pnp[Product Code],[1]!pnp[Product Name],"Legacy Product")</f>
        <v>Preventative Maintenance High Power Dispenser - Semi-Annual Visit - 1 Year Prepaid</v>
      </c>
      <c r="C513" s="13" t="str">
        <f>_xlfn.XLOOKUP(E513,[1]!pnp[Product Code],[1]!pnp[Product Description],"Legacy Product")</f>
        <v>1 year coverage of Preventative Maintenance for (1) EVSE High Power Dispenser Station.  Semi-Annual Visit.</v>
      </c>
      <c r="D513" s="13" t="str">
        <f t="shared" si="11"/>
        <v>ICE</v>
      </c>
      <c r="E513" s="14" t="str">
        <v>PM-HPD-BV-12</v>
      </c>
      <c r="F513" s="13" t="str">
        <f t="shared" si="12"/>
        <v>PM-HPD-BV-12</v>
      </c>
      <c r="G513" s="13">
        <v>1</v>
      </c>
      <c r="H513" s="11">
        <f>_xlfn.XLOOKUP(E513,[1]!pnp[Product Code],[1]!pnp[MSRP],"Legacy Product")</f>
        <v>1720</v>
      </c>
      <c r="I513" s="12"/>
      <c r="J513" s="11"/>
      <c r="K513" s="10"/>
      <c r="L513" s="9">
        <f t="shared" si="13"/>
        <v>509</v>
      </c>
      <c r="M513" s="8">
        <f>_xlfn.XLOOKUP(E513,[1]!pnp[Product Code],[1]!pnp[MSRP],"Legacy Product")</f>
        <v>1720</v>
      </c>
      <c r="N513" s="7">
        <f>_xlfn.XLOOKUP(E513,[1]!pnp[Product Code],[1]!pnp[OEM Customer (FT1)],"Legacy Product")</f>
        <v>1720</v>
      </c>
      <c r="O513" s="6">
        <f t="shared" si="10"/>
        <v>0</v>
      </c>
    </row>
    <row r="514" spans="1:15" x14ac:dyDescent="0.35">
      <c r="A514" s="14">
        <v>510</v>
      </c>
      <c r="B514" s="13" t="str">
        <f>_xlfn.XLOOKUP(E514,[1]!pnp[Product Code],[1]!pnp[Product Name],"Legacy Product")</f>
        <v>TechCare Dual ACL2 - 1 Year Prepaid</v>
      </c>
      <c r="C514" s="13" t="str">
        <f>_xlfn.XLOOKUP(E514,[1]!pnp[Product Code],[1]!pnp[Product Description],"Legacy Product")</f>
        <v>1 year coverage of TechCare for EVSE Dual AC Level 2 Charging Station.  Labor ONLY warranty.</v>
      </c>
      <c r="D514" s="13" t="str">
        <f t="shared" si="11"/>
        <v>ICE</v>
      </c>
      <c r="E514" s="14" t="str">
        <v>TC-DACL2-12</v>
      </c>
      <c r="F514" s="13" t="str">
        <f t="shared" si="12"/>
        <v>TC-DACL2-12</v>
      </c>
      <c r="G514" s="13">
        <v>1</v>
      </c>
      <c r="H514" s="11">
        <f>_xlfn.XLOOKUP(E514,[1]!pnp[Product Code],[1]!pnp[MSRP],"Legacy Product")</f>
        <v>456</v>
      </c>
      <c r="I514" s="12"/>
      <c r="J514" s="11"/>
      <c r="K514" s="10"/>
      <c r="L514" s="9">
        <f t="shared" si="13"/>
        <v>510</v>
      </c>
      <c r="M514" s="8">
        <f>_xlfn.XLOOKUP(E514,[1]!pnp[Product Code],[1]!pnp[MSRP],"Legacy Product")</f>
        <v>456</v>
      </c>
      <c r="N514" s="7">
        <f>_xlfn.XLOOKUP(E514,[1]!pnp[Product Code],[1]!pnp[OEM Customer (FT1)],"Legacy Product")</f>
        <v>456</v>
      </c>
      <c r="O514" s="6">
        <f t="shared" si="10"/>
        <v>0</v>
      </c>
    </row>
    <row r="515" spans="1:15" x14ac:dyDescent="0.35">
      <c r="A515" s="14">
        <v>511</v>
      </c>
      <c r="B515" s="13" t="str">
        <f>_xlfn.XLOOKUP(E515,[1]!pnp[Product Code],[1]!pnp[Product Name],"Legacy Product")</f>
        <v>ICE Charger 120kW Power Upgrade Service</v>
      </c>
      <c r="C515" s="13" t="str">
        <f>_xlfn.XLOOKUP(E515,[1]!pnp[Product Code],[1]!pnp[Product Description],"Legacy Product")</f>
        <v>120kW Power Upgrade for EVSE ICE-60 Charging Station.  Includes (4) 30kW Modules, Shipping, Labor &amp; Travel</v>
      </c>
      <c r="D515" s="13" t="str">
        <f t="shared" si="11"/>
        <v>ICE</v>
      </c>
      <c r="E515" s="14" t="str">
        <v>INST-ICE120KW-UPG</v>
      </c>
      <c r="F515" s="13" t="str">
        <f t="shared" si="12"/>
        <v>INST-ICE120KW-UPG</v>
      </c>
      <c r="G515" s="13">
        <v>1</v>
      </c>
      <c r="H515" s="11">
        <f>_xlfn.XLOOKUP(E515,[1]!pnp[Product Code],[1]!pnp[MSRP],"Legacy Product")</f>
        <v>61000</v>
      </c>
      <c r="I515" s="12"/>
      <c r="J515" s="11"/>
      <c r="K515" s="10"/>
      <c r="L515" s="9">
        <f t="shared" si="13"/>
        <v>511</v>
      </c>
      <c r="M515" s="8">
        <f>_xlfn.XLOOKUP(E515,[1]!pnp[Product Code],[1]!pnp[MSRP],"Legacy Product")</f>
        <v>61000</v>
      </c>
      <c r="N515" s="7">
        <f>_xlfn.XLOOKUP(E515,[1]!pnp[Product Code],[1]!pnp[OEM Customer (FT1)],"Legacy Product")</f>
        <v>28692.499999999996</v>
      </c>
      <c r="O515" s="6">
        <f t="shared" si="10"/>
        <v>0.52963114754098362</v>
      </c>
    </row>
    <row r="516" spans="1:15" x14ac:dyDescent="0.35">
      <c r="A516" s="14">
        <v>512</v>
      </c>
      <c r="B516" s="13" t="str">
        <f>_xlfn.XLOOKUP(E516,[1]!pnp[Product Code],[1]!pnp[Product Name],"Legacy Product")</f>
        <v>InCharge Enhanced Care AC Level 2 - 2 Years</v>
      </c>
      <c r="C516" s="13" t="str">
        <f>_xlfn.XLOOKUP(E516,[1]!pnp[Product Code],[1]!pnp[Product Description],"Legacy Product")</f>
        <v>2 years coverage of InCharge Enhanced Care for EVSE AC Level 2 Charging Station.</v>
      </c>
      <c r="D516" s="13" t="str">
        <f t="shared" si="11"/>
        <v>ICE</v>
      </c>
      <c r="E516" s="14" t="str">
        <v>RM-ADV-ACL2-24</v>
      </c>
      <c r="F516" s="13" t="str">
        <f t="shared" si="12"/>
        <v>RM-ADV-ACL2-24</v>
      </c>
      <c r="G516" s="13">
        <v>1</v>
      </c>
      <c r="H516" s="11">
        <f>_xlfn.XLOOKUP(E516,[1]!pnp[Product Code],[1]!pnp[MSRP],"Legacy Product")</f>
        <v>2609</v>
      </c>
      <c r="I516" s="12"/>
      <c r="J516" s="11"/>
      <c r="K516" s="10"/>
      <c r="L516" s="9">
        <f t="shared" si="13"/>
        <v>512</v>
      </c>
      <c r="M516" s="8">
        <f>_xlfn.XLOOKUP(E516,[1]!pnp[Product Code],[1]!pnp[MSRP],"Legacy Product")</f>
        <v>2609</v>
      </c>
      <c r="N516" s="7">
        <f>_xlfn.XLOOKUP(E516,[1]!pnp[Product Code],[1]!pnp[OEM Customer (FT1)],"Legacy Product")</f>
        <v>2609</v>
      </c>
      <c r="O516" s="6">
        <f t="shared" si="10"/>
        <v>0</v>
      </c>
    </row>
    <row r="517" spans="1:15" x14ac:dyDescent="0.35">
      <c r="A517" s="14">
        <v>513</v>
      </c>
      <c r="B517" s="13" t="str">
        <f>_xlfn.XLOOKUP(E517,[1]!pnp[Product Code],[1]!pnp[Product Name],"Legacy Product")</f>
        <v>InCharge Enhanced Care DCFC AiO High - 2 Years</v>
      </c>
      <c r="C517" s="13" t="str">
        <f>_xlfn.XLOOKUP(E517,[1]!pnp[Product Code],[1]!pnp[Product Description],"Legacy Product")</f>
        <v>2 years coverage of InCharge Enhanced Care for EVSE DC Fast Charging All-in-One High Station.</v>
      </c>
      <c r="D517" s="13" t="str">
        <f t="shared" si="11"/>
        <v>ICE</v>
      </c>
      <c r="E517" s="14" t="str">
        <v>RM-ADV-DCAIOH-24</v>
      </c>
      <c r="F517" s="13" t="str">
        <f t="shared" si="12"/>
        <v>RM-ADV-DCAIOH-24</v>
      </c>
      <c r="G517" s="13">
        <v>1</v>
      </c>
      <c r="H517" s="11">
        <f>_xlfn.XLOOKUP(E517,[1]!pnp[Product Code],[1]!pnp[MSRP],"Legacy Product")</f>
        <v>6990</v>
      </c>
      <c r="I517" s="12"/>
      <c r="J517" s="11"/>
      <c r="K517" s="10"/>
      <c r="L517" s="9">
        <f t="shared" si="13"/>
        <v>513</v>
      </c>
      <c r="M517" s="8">
        <f>_xlfn.XLOOKUP(E517,[1]!pnp[Product Code],[1]!pnp[MSRP],"Legacy Product")</f>
        <v>6990</v>
      </c>
      <c r="N517" s="7">
        <f>_xlfn.XLOOKUP(E517,[1]!pnp[Product Code],[1]!pnp[OEM Customer (FT1)],"Legacy Product")</f>
        <v>6990</v>
      </c>
      <c r="O517" s="6">
        <f t="shared" ref="O517:O580" si="14">IFERROR((M517-N517)/M517,"")</f>
        <v>0</v>
      </c>
    </row>
    <row r="518" spans="1:15" x14ac:dyDescent="0.35">
      <c r="A518" s="14">
        <v>514</v>
      </c>
      <c r="B518" s="13" t="str">
        <f>_xlfn.XLOOKUP(E518,[1]!pnp[Product Code],[1]!pnp[Product Name],"Legacy Product")</f>
        <v>InCharge Enhanced Care DCFC AiO Low - 2 Years</v>
      </c>
      <c r="C518" s="13" t="str">
        <f>_xlfn.XLOOKUP(E518,[1]!pnp[Product Code],[1]!pnp[Product Description],"Legacy Product")</f>
        <v>2 years coverage of InCharge Enhanced Care for EVSE DC Fast Charging All-in-One Low Station.</v>
      </c>
      <c r="D518" s="13" t="str">
        <f t="shared" si="11"/>
        <v>ICE</v>
      </c>
      <c r="E518" s="14" t="str">
        <v>RM-ADV-DCAIOL-24</v>
      </c>
      <c r="F518" s="13" t="str">
        <f t="shared" si="12"/>
        <v>RM-ADV-DCAIOL-24</v>
      </c>
      <c r="G518" s="13">
        <v>1</v>
      </c>
      <c r="H518" s="11">
        <f>_xlfn.XLOOKUP(E518,[1]!pnp[Product Code],[1]!pnp[MSRP],"Legacy Product")</f>
        <v>4324</v>
      </c>
      <c r="I518" s="12"/>
      <c r="J518" s="11"/>
      <c r="K518" s="10"/>
      <c r="L518" s="9">
        <f t="shared" si="13"/>
        <v>514</v>
      </c>
      <c r="M518" s="8">
        <f>_xlfn.XLOOKUP(E518,[1]!pnp[Product Code],[1]!pnp[MSRP],"Legacy Product")</f>
        <v>4324</v>
      </c>
      <c r="N518" s="7">
        <f>_xlfn.XLOOKUP(E518,[1]!pnp[Product Code],[1]!pnp[OEM Customer (FT1)],"Legacy Product")</f>
        <v>4324</v>
      </c>
      <c r="O518" s="6">
        <f t="shared" si="14"/>
        <v>0</v>
      </c>
    </row>
    <row r="519" spans="1:15" x14ac:dyDescent="0.35">
      <c r="A519" s="14">
        <v>515</v>
      </c>
      <c r="B519" s="13" t="str">
        <f>_xlfn.XLOOKUP(E519,[1]!pnp[Product Code],[1]!pnp[Product Name],"Legacy Product")</f>
        <v>InCharge Enhanced Care DCFC AiO Medium - 2 Years</v>
      </c>
      <c r="C519" s="13" t="str">
        <f>_xlfn.XLOOKUP(E519,[1]!pnp[Product Code],[1]!pnp[Product Description],"Legacy Product")</f>
        <v>2 years coverage of InCharge Enhanced Care for EVSE DC Fast Charging All-in-One Medium Station.</v>
      </c>
      <c r="D519" s="13" t="str">
        <f t="shared" si="11"/>
        <v>ICE</v>
      </c>
      <c r="E519" s="14" t="str">
        <v>RM-ADV-DCAIOM-24</v>
      </c>
      <c r="F519" s="13" t="str">
        <f t="shared" si="12"/>
        <v>RM-ADV-DCAIOM-24</v>
      </c>
      <c r="G519" s="13">
        <v>1</v>
      </c>
      <c r="H519" s="11">
        <f>_xlfn.XLOOKUP(E519,[1]!pnp[Product Code],[1]!pnp[MSRP],"Legacy Product")</f>
        <v>6819</v>
      </c>
      <c r="I519" s="12"/>
      <c r="J519" s="11"/>
      <c r="K519" s="10"/>
      <c r="L519" s="9">
        <f t="shared" si="13"/>
        <v>515</v>
      </c>
      <c r="M519" s="8">
        <f>_xlfn.XLOOKUP(E519,[1]!pnp[Product Code],[1]!pnp[MSRP],"Legacy Product")</f>
        <v>6819</v>
      </c>
      <c r="N519" s="7">
        <f>_xlfn.XLOOKUP(E519,[1]!pnp[Product Code],[1]!pnp[OEM Customer (FT1)],"Legacy Product")</f>
        <v>6819</v>
      </c>
      <c r="O519" s="6">
        <f t="shared" si="14"/>
        <v>0</v>
      </c>
    </row>
    <row r="520" spans="1:15" x14ac:dyDescent="0.35">
      <c r="A520" s="14">
        <v>516</v>
      </c>
      <c r="B520" s="13" t="str">
        <f>_xlfn.XLOOKUP(E520,[1]!pnp[Product Code],[1]!pnp[Product Name],"Legacy Product")</f>
        <v>InCharge Enhanced Care DCWB - 2 Years</v>
      </c>
      <c r="C520" s="13" t="str">
        <f>_xlfn.XLOOKUP(E520,[1]!pnp[Product Code],[1]!pnp[Product Description],"Legacy Product")</f>
        <v>2 years coverage of InCharge Enhanced Care for EVSE DC Wallbox Charging Station.</v>
      </c>
      <c r="D520" s="13" t="str">
        <f t="shared" si="11"/>
        <v>ICE</v>
      </c>
      <c r="E520" s="14" t="str">
        <v>RM-ADV-DCWB-24</v>
      </c>
      <c r="F520" s="13" t="str">
        <f t="shared" si="12"/>
        <v>RM-ADV-DCWB-24</v>
      </c>
      <c r="G520" s="13">
        <v>1</v>
      </c>
      <c r="H520" s="11">
        <f>_xlfn.XLOOKUP(E520,[1]!pnp[Product Code],[1]!pnp[MSRP],"Legacy Product")</f>
        <v>4289</v>
      </c>
      <c r="I520" s="12"/>
      <c r="J520" s="11"/>
      <c r="K520" s="10"/>
      <c r="L520" s="9">
        <f t="shared" si="13"/>
        <v>516</v>
      </c>
      <c r="M520" s="8">
        <f>_xlfn.XLOOKUP(E520,[1]!pnp[Product Code],[1]!pnp[MSRP],"Legacy Product")</f>
        <v>4289</v>
      </c>
      <c r="N520" s="7">
        <f>_xlfn.XLOOKUP(E520,[1]!pnp[Product Code],[1]!pnp[OEM Customer (FT1)],"Legacy Product")</f>
        <v>4289</v>
      </c>
      <c r="O520" s="6">
        <f t="shared" si="14"/>
        <v>0</v>
      </c>
    </row>
    <row r="521" spans="1:15" x14ac:dyDescent="0.35">
      <c r="A521" s="14">
        <v>517</v>
      </c>
      <c r="B521" s="13" t="str">
        <f>_xlfn.XLOOKUP(E521,[1]!pnp[Product Code],[1]!pnp[Product Name],"Legacy Product")</f>
        <v>InCharge Enhanced Care Dual  AC Level 2 - 2 Years</v>
      </c>
      <c r="C521" s="13" t="str">
        <f>_xlfn.XLOOKUP(E521,[1]!pnp[Product Code],[1]!pnp[Product Description],"Legacy Product")</f>
        <v>2 years coverage of InCharge Enhanced Care for EVSE Dual AC Level 2 Charging Station.</v>
      </c>
      <c r="D521" s="13" t="str">
        <f t="shared" si="11"/>
        <v>ICE</v>
      </c>
      <c r="E521" s="14" t="str">
        <v>RM-ADV-DACL2-24</v>
      </c>
      <c r="F521" s="13" t="str">
        <f t="shared" si="12"/>
        <v>RM-ADV-DACL2-24</v>
      </c>
      <c r="G521" s="13">
        <v>1</v>
      </c>
      <c r="H521" s="11">
        <f>_xlfn.XLOOKUP(E521,[1]!pnp[Product Code],[1]!pnp[MSRP],"Legacy Product")</f>
        <v>3449</v>
      </c>
      <c r="I521" s="12"/>
      <c r="J521" s="11"/>
      <c r="K521" s="10"/>
      <c r="L521" s="9">
        <f t="shared" si="13"/>
        <v>517</v>
      </c>
      <c r="M521" s="8">
        <f>_xlfn.XLOOKUP(E521,[1]!pnp[Product Code],[1]!pnp[MSRP],"Legacy Product")</f>
        <v>3449</v>
      </c>
      <c r="N521" s="7">
        <f>_xlfn.XLOOKUP(E521,[1]!pnp[Product Code],[1]!pnp[OEM Customer (FT1)],"Legacy Product")</f>
        <v>3449</v>
      </c>
      <c r="O521" s="6">
        <f t="shared" si="14"/>
        <v>0</v>
      </c>
    </row>
    <row r="522" spans="1:15" x14ac:dyDescent="0.35">
      <c r="A522" s="14">
        <v>518</v>
      </c>
      <c r="B522" s="13" t="str">
        <f>_xlfn.XLOOKUP(E522,[1]!pnp[Product Code],[1]!pnp[Product Name],"Legacy Product")</f>
        <v>InCharge Enhanced Care HP Battery Cube - 2 Years</v>
      </c>
      <c r="C522" s="13" t="str">
        <f>_xlfn.XLOOKUP(E522,[1]!pnp[Product Code],[1]!pnp[Product Description],"Legacy Product")</f>
        <v>2 years coverage of InCharge Enhanced Care for EVSE High Power Battery Cube.</v>
      </c>
      <c r="D522" s="13" t="str">
        <f t="shared" si="11"/>
        <v>ICE</v>
      </c>
      <c r="E522" s="14" t="str">
        <v>RM-ADV-HPBC-24</v>
      </c>
      <c r="F522" s="13" t="str">
        <f t="shared" si="12"/>
        <v>RM-ADV-HPBC-24</v>
      </c>
      <c r="G522" s="13">
        <v>1</v>
      </c>
      <c r="H522" s="11">
        <f>_xlfn.XLOOKUP(E522,[1]!pnp[Product Code],[1]!pnp[MSRP],"Legacy Product")</f>
        <v>11995</v>
      </c>
      <c r="I522" s="12"/>
      <c r="J522" s="11"/>
      <c r="K522" s="10"/>
      <c r="L522" s="9">
        <f t="shared" si="13"/>
        <v>518</v>
      </c>
      <c r="M522" s="8">
        <f>_xlfn.XLOOKUP(E522,[1]!pnp[Product Code],[1]!pnp[MSRP],"Legacy Product")</f>
        <v>11995</v>
      </c>
      <c r="N522" s="7">
        <f>_xlfn.XLOOKUP(E522,[1]!pnp[Product Code],[1]!pnp[OEM Customer (FT1)],"Legacy Product")</f>
        <v>11995</v>
      </c>
      <c r="O522" s="6">
        <f t="shared" si="14"/>
        <v>0</v>
      </c>
    </row>
    <row r="523" spans="1:15" x14ac:dyDescent="0.35">
      <c r="A523" s="14">
        <v>519</v>
      </c>
      <c r="B523" s="13" t="str">
        <f>_xlfn.XLOOKUP(E523,[1]!pnp[Product Code],[1]!pnp[Product Name],"Legacy Product")</f>
        <v>InCharge Enhanced Care HP Dispenser - 2 Years</v>
      </c>
      <c r="C523" s="13" t="str">
        <f>_xlfn.XLOOKUP(E523,[1]!pnp[Product Code],[1]!pnp[Product Description],"Legacy Product")</f>
        <v>2 years coverage of InCharge Enhanced Care for EVSE High Power Dispenser Station.</v>
      </c>
      <c r="D523" s="13" t="str">
        <f t="shared" si="11"/>
        <v>ICE</v>
      </c>
      <c r="E523" s="14" t="str">
        <v>RM-ADV-HPD-24</v>
      </c>
      <c r="F523" s="13" t="str">
        <f t="shared" si="12"/>
        <v>RM-ADV-HPD-24</v>
      </c>
      <c r="G523" s="13">
        <v>1</v>
      </c>
      <c r="H523" s="11">
        <f>_xlfn.XLOOKUP(E523,[1]!pnp[Product Code],[1]!pnp[MSRP],"Legacy Product")</f>
        <v>7333</v>
      </c>
      <c r="I523" s="12"/>
      <c r="J523" s="11"/>
      <c r="K523" s="10"/>
      <c r="L523" s="9">
        <f t="shared" si="13"/>
        <v>519</v>
      </c>
      <c r="M523" s="8">
        <f>_xlfn.XLOOKUP(E523,[1]!pnp[Product Code],[1]!pnp[MSRP],"Legacy Product")</f>
        <v>7333</v>
      </c>
      <c r="N523" s="7">
        <f>_xlfn.XLOOKUP(E523,[1]!pnp[Product Code],[1]!pnp[OEM Customer (FT1)],"Legacy Product")</f>
        <v>7333</v>
      </c>
      <c r="O523" s="6">
        <f t="shared" si="14"/>
        <v>0</v>
      </c>
    </row>
    <row r="524" spans="1:15" x14ac:dyDescent="0.35">
      <c r="A524" s="14">
        <v>520</v>
      </c>
      <c r="B524" s="13" t="str">
        <f>_xlfn.XLOOKUP(E524,[1]!pnp[Product Code],[1]!pnp[Product Name],"Legacy Product")</f>
        <v>InCharge Enhanced Care HP Cabinet - 2 Years</v>
      </c>
      <c r="C524" s="13" t="str">
        <f>_xlfn.XLOOKUP(E524,[1]!pnp[Product Code],[1]!pnp[Product Description],"Legacy Product")</f>
        <v>2 years coverage of InCharge Enhanced Care for EVSE High Power Station.</v>
      </c>
      <c r="D524" s="13" t="str">
        <f t="shared" si="11"/>
        <v>ICE</v>
      </c>
      <c r="E524" s="14" t="str">
        <v>RM-ADV-HPC-24</v>
      </c>
      <c r="F524" s="13" t="str">
        <f t="shared" si="12"/>
        <v>RM-ADV-HPC-24</v>
      </c>
      <c r="G524" s="13">
        <v>1</v>
      </c>
      <c r="H524" s="11">
        <f>_xlfn.XLOOKUP(E524,[1]!pnp[Product Code],[1]!pnp[MSRP],"Legacy Product")</f>
        <v>11995</v>
      </c>
      <c r="I524" s="12"/>
      <c r="J524" s="11"/>
      <c r="K524" s="10"/>
      <c r="L524" s="9">
        <f t="shared" si="13"/>
        <v>520</v>
      </c>
      <c r="M524" s="8">
        <f>_xlfn.XLOOKUP(E524,[1]!pnp[Product Code],[1]!pnp[MSRP],"Legacy Product")</f>
        <v>11995</v>
      </c>
      <c r="N524" s="7">
        <f>_xlfn.XLOOKUP(E524,[1]!pnp[Product Code],[1]!pnp[OEM Customer (FT1)],"Legacy Product")</f>
        <v>11995</v>
      </c>
      <c r="O524" s="6">
        <f t="shared" si="14"/>
        <v>0</v>
      </c>
    </row>
    <row r="525" spans="1:15" x14ac:dyDescent="0.35">
      <c r="A525" s="14">
        <v>521</v>
      </c>
      <c r="B525" s="13" t="str">
        <f>_xlfn.XLOOKUP(E525,[1]!pnp[Product Code],[1]!pnp[Product Name],"Legacy Product")</f>
        <v>InCharge Ultimate Care AC Level 2 - 2 Years</v>
      </c>
      <c r="C525" s="13" t="str">
        <f>_xlfn.XLOOKUP(E525,[1]!pnp[Product Code],[1]!pnp[Product Description],"Legacy Product")</f>
        <v>2 years coverage of InCharge Ultimate Care for EVSE AC Level 2 Charging Station.</v>
      </c>
      <c r="D525" s="13" t="str">
        <f t="shared" si="11"/>
        <v>ICE</v>
      </c>
      <c r="E525" s="14" t="str">
        <v>RM-PRM-ACL2-24</v>
      </c>
      <c r="F525" s="13" t="str">
        <f t="shared" si="12"/>
        <v>RM-PRM-ACL2-24</v>
      </c>
      <c r="G525" s="13">
        <v>1</v>
      </c>
      <c r="H525" s="11">
        <f>_xlfn.XLOOKUP(E525,[1]!pnp[Product Code],[1]!pnp[MSRP],"Legacy Product")</f>
        <v>4220</v>
      </c>
      <c r="I525" s="12"/>
      <c r="J525" s="11"/>
      <c r="K525" s="10"/>
      <c r="L525" s="9">
        <f t="shared" si="13"/>
        <v>521</v>
      </c>
      <c r="M525" s="8">
        <f>_xlfn.XLOOKUP(E525,[1]!pnp[Product Code],[1]!pnp[MSRP],"Legacy Product")</f>
        <v>4220</v>
      </c>
      <c r="N525" s="7">
        <f>_xlfn.XLOOKUP(E525,[1]!pnp[Product Code],[1]!pnp[OEM Customer (FT1)],"Legacy Product")</f>
        <v>4220</v>
      </c>
      <c r="O525" s="6">
        <f t="shared" si="14"/>
        <v>0</v>
      </c>
    </row>
    <row r="526" spans="1:15" x14ac:dyDescent="0.35">
      <c r="A526" s="14">
        <v>522</v>
      </c>
      <c r="B526" s="13" t="str">
        <f>_xlfn.XLOOKUP(E526,[1]!pnp[Product Code],[1]!pnp[Product Name],"Legacy Product")</f>
        <v>InCharge Ultimate Care DCFC AiO High - 2 Years</v>
      </c>
      <c r="C526" s="13" t="str">
        <f>_xlfn.XLOOKUP(E526,[1]!pnp[Product Code],[1]!pnp[Product Description],"Legacy Product")</f>
        <v>2 years coverage of InCharge Ultimate Care for EVSE DC Fast Charging All-in-One High Station.</v>
      </c>
      <c r="D526" s="13" t="str">
        <f t="shared" si="11"/>
        <v>ICE</v>
      </c>
      <c r="E526" s="14" t="str">
        <v>RM-PRM-DCAIOH-24</v>
      </c>
      <c r="F526" s="13" t="str">
        <f t="shared" si="12"/>
        <v>RM-PRM-DCAIOH-24</v>
      </c>
      <c r="G526" s="13">
        <v>1</v>
      </c>
      <c r="H526" s="11">
        <f>_xlfn.XLOOKUP(E526,[1]!pnp[Product Code],[1]!pnp[MSRP],"Legacy Product")</f>
        <v>8933</v>
      </c>
      <c r="I526" s="12"/>
      <c r="J526" s="11"/>
      <c r="K526" s="10"/>
      <c r="L526" s="9">
        <f t="shared" si="13"/>
        <v>522</v>
      </c>
      <c r="M526" s="8">
        <f>_xlfn.XLOOKUP(E526,[1]!pnp[Product Code],[1]!pnp[MSRP],"Legacy Product")</f>
        <v>8933</v>
      </c>
      <c r="N526" s="7">
        <f>_xlfn.XLOOKUP(E526,[1]!pnp[Product Code],[1]!pnp[OEM Customer (FT1)],"Legacy Product")</f>
        <v>8933</v>
      </c>
      <c r="O526" s="6">
        <f t="shared" si="14"/>
        <v>0</v>
      </c>
    </row>
    <row r="527" spans="1:15" x14ac:dyDescent="0.35">
      <c r="A527" s="14">
        <v>523</v>
      </c>
      <c r="B527" s="13" t="str">
        <f>_xlfn.XLOOKUP(E527,[1]!pnp[Product Code],[1]!pnp[Product Name],"Legacy Product")</f>
        <v>InCharge Ultimate Care DCFC AiO Low - 2 Years</v>
      </c>
      <c r="C527" s="13" t="str">
        <f>_xlfn.XLOOKUP(E527,[1]!pnp[Product Code],[1]!pnp[Product Description],"Legacy Product")</f>
        <v>2 years coverage of InCharge Ultimate Care for EVSE DC Fast Charging All-in-One Low Station.</v>
      </c>
      <c r="D527" s="13" t="str">
        <f t="shared" si="11"/>
        <v>ICE</v>
      </c>
      <c r="E527" s="14" t="str">
        <v>RM-PRM-DCAIOL-24</v>
      </c>
      <c r="F527" s="13" t="str">
        <f t="shared" si="12"/>
        <v>RM-PRM-DCAIOL-24</v>
      </c>
      <c r="G527" s="13">
        <v>1</v>
      </c>
      <c r="H527" s="11">
        <f>_xlfn.XLOOKUP(E527,[1]!pnp[Product Code],[1]!pnp[MSRP],"Legacy Product")</f>
        <v>6044</v>
      </c>
      <c r="I527" s="12"/>
      <c r="J527" s="11"/>
      <c r="K527" s="10"/>
      <c r="L527" s="9">
        <f t="shared" si="13"/>
        <v>523</v>
      </c>
      <c r="M527" s="8">
        <f>_xlfn.XLOOKUP(E527,[1]!pnp[Product Code],[1]!pnp[MSRP],"Legacy Product")</f>
        <v>6044</v>
      </c>
      <c r="N527" s="7">
        <f>_xlfn.XLOOKUP(E527,[1]!pnp[Product Code],[1]!pnp[OEM Customer (FT1)],"Legacy Product")</f>
        <v>6044</v>
      </c>
      <c r="O527" s="6">
        <f t="shared" si="14"/>
        <v>0</v>
      </c>
    </row>
    <row r="528" spans="1:15" x14ac:dyDescent="0.35">
      <c r="A528" s="14">
        <v>524</v>
      </c>
      <c r="B528" s="13" t="str">
        <f>_xlfn.XLOOKUP(E528,[1]!pnp[Product Code],[1]!pnp[Product Name],"Legacy Product")</f>
        <v>InCharge Ultimate Care DCFC AiO Medium - 2 Years</v>
      </c>
      <c r="C528" s="13" t="str">
        <f>_xlfn.XLOOKUP(E528,[1]!pnp[Product Code],[1]!pnp[Product Description],"Legacy Product")</f>
        <v>2 years coverage of InCharge Ultimate Care for EVSE DC Fast Charging All-in-One Medium Station.</v>
      </c>
      <c r="D528" s="13" t="str">
        <f t="shared" si="11"/>
        <v>ICE</v>
      </c>
      <c r="E528" s="14" t="str">
        <v>RM-PRM-DCAIOM-24</v>
      </c>
      <c r="F528" s="13" t="str">
        <f t="shared" si="12"/>
        <v>RM-PRM-DCAIOM-24</v>
      </c>
      <c r="G528" s="13">
        <v>1</v>
      </c>
      <c r="H528" s="11">
        <f>_xlfn.XLOOKUP(E528,[1]!pnp[Product Code],[1]!pnp[MSRP],"Legacy Product")</f>
        <v>8747</v>
      </c>
      <c r="I528" s="12"/>
      <c r="J528" s="11"/>
      <c r="K528" s="10"/>
      <c r="L528" s="9">
        <f t="shared" si="13"/>
        <v>524</v>
      </c>
      <c r="M528" s="8">
        <f>_xlfn.XLOOKUP(E528,[1]!pnp[Product Code],[1]!pnp[MSRP],"Legacy Product")</f>
        <v>8747</v>
      </c>
      <c r="N528" s="7">
        <f>_xlfn.XLOOKUP(E528,[1]!pnp[Product Code],[1]!pnp[OEM Customer (FT1)],"Legacy Product")</f>
        <v>8747</v>
      </c>
      <c r="O528" s="6">
        <f t="shared" si="14"/>
        <v>0</v>
      </c>
    </row>
    <row r="529" spans="1:15" x14ac:dyDescent="0.35">
      <c r="A529" s="14">
        <v>525</v>
      </c>
      <c r="B529" s="13" t="str">
        <f>_xlfn.XLOOKUP(E529,[1]!pnp[Product Code],[1]!pnp[Product Name],"Legacy Product")</f>
        <v>InCharge Ultimate Care DCWB - 2 Years</v>
      </c>
      <c r="C529" s="13" t="str">
        <f>_xlfn.XLOOKUP(E529,[1]!pnp[Product Code],[1]!pnp[Product Description],"Legacy Product")</f>
        <v>2 years coverage of InCharge Ultimate Care for EVSE DC Wallbox Charging Station.</v>
      </c>
      <c r="D529" s="13" t="str">
        <f t="shared" si="11"/>
        <v>ICE</v>
      </c>
      <c r="E529" s="14" t="str">
        <v>RM-PRM-DCWB-24</v>
      </c>
      <c r="F529" s="13" t="str">
        <f t="shared" si="12"/>
        <v>RM-PRM-DCWB-24</v>
      </c>
      <c r="G529" s="13">
        <v>1</v>
      </c>
      <c r="H529" s="11">
        <f>_xlfn.XLOOKUP(E529,[1]!pnp[Product Code],[1]!pnp[MSRP],"Legacy Product")</f>
        <v>6023</v>
      </c>
      <c r="I529" s="12"/>
      <c r="J529" s="11"/>
      <c r="K529" s="10"/>
      <c r="L529" s="9">
        <f t="shared" si="13"/>
        <v>525</v>
      </c>
      <c r="M529" s="8">
        <f>_xlfn.XLOOKUP(E529,[1]!pnp[Product Code],[1]!pnp[MSRP],"Legacy Product")</f>
        <v>6023</v>
      </c>
      <c r="N529" s="7">
        <f>_xlfn.XLOOKUP(E529,[1]!pnp[Product Code],[1]!pnp[OEM Customer (FT1)],"Legacy Product")</f>
        <v>6023</v>
      </c>
      <c r="O529" s="6">
        <f t="shared" si="14"/>
        <v>0</v>
      </c>
    </row>
    <row r="530" spans="1:15" x14ac:dyDescent="0.35">
      <c r="A530" s="14">
        <v>526</v>
      </c>
      <c r="B530" s="13" t="str">
        <f>_xlfn.XLOOKUP(E530,[1]!pnp[Product Code],[1]!pnp[Product Name],"Legacy Product")</f>
        <v>InCharge Ultimate Care Dual AC Level 2 - 2 Years</v>
      </c>
      <c r="C530" s="13" t="str">
        <f>_xlfn.XLOOKUP(E530,[1]!pnp[Product Code],[1]!pnp[Product Description],"Legacy Product")</f>
        <v>2 years coverage of InCharge Ultimate Care for EVSE Dual AC Level 2 Charging Station.</v>
      </c>
      <c r="D530" s="13" t="str">
        <f t="shared" si="11"/>
        <v>ICE</v>
      </c>
      <c r="E530" s="14" t="str">
        <v>RM-PRM-DACL2-24</v>
      </c>
      <c r="F530" s="13" t="str">
        <f t="shared" si="12"/>
        <v>RM-PRM-DACL2-24</v>
      </c>
      <c r="G530" s="13">
        <v>1</v>
      </c>
      <c r="H530" s="11">
        <f>_xlfn.XLOOKUP(E530,[1]!pnp[Product Code],[1]!pnp[MSRP],"Legacy Product")</f>
        <v>5122</v>
      </c>
      <c r="I530" s="12"/>
      <c r="J530" s="11"/>
      <c r="K530" s="10"/>
      <c r="L530" s="9">
        <f t="shared" si="13"/>
        <v>526</v>
      </c>
      <c r="M530" s="8">
        <f>_xlfn.XLOOKUP(E530,[1]!pnp[Product Code],[1]!pnp[MSRP],"Legacy Product")</f>
        <v>5122</v>
      </c>
      <c r="N530" s="7">
        <f>_xlfn.XLOOKUP(E530,[1]!pnp[Product Code],[1]!pnp[OEM Customer (FT1)],"Legacy Product")</f>
        <v>5122</v>
      </c>
      <c r="O530" s="6">
        <f t="shared" si="14"/>
        <v>0</v>
      </c>
    </row>
    <row r="531" spans="1:15" x14ac:dyDescent="0.35">
      <c r="A531" s="14">
        <v>527</v>
      </c>
      <c r="B531" s="13" t="str">
        <f>_xlfn.XLOOKUP(E531,[1]!pnp[Product Code],[1]!pnp[Product Name],"Legacy Product")</f>
        <v>InCharge Ultimate Care HP Battery Cube - 2 Years</v>
      </c>
      <c r="C531" s="13" t="str">
        <f>_xlfn.XLOOKUP(E531,[1]!pnp[Product Code],[1]!pnp[Product Description],"Legacy Product")</f>
        <v>2 years coverage of InCharge Ultimate Care for EVSE High Power Battery Cube.</v>
      </c>
      <c r="D531" s="13" t="str">
        <f t="shared" ref="D531:D594" si="15">IF(OR(LEFT(E531,3)="ADC",LEFT(E531,3)="AL2"), "ABB E-mobility Inc.", "ICE")</f>
        <v>ICE</v>
      </c>
      <c r="E531" s="14" t="str">
        <v>RM-PRM-HPBC-24</v>
      </c>
      <c r="F531" s="13" t="str">
        <f t="shared" ref="F531:F594" si="16">E531</f>
        <v>RM-PRM-HPBC-24</v>
      </c>
      <c r="G531" s="13">
        <v>1</v>
      </c>
      <c r="H531" s="11">
        <f>_xlfn.XLOOKUP(E531,[1]!pnp[Product Code],[1]!pnp[MSRP],"Legacy Product")</f>
        <v>15429</v>
      </c>
      <c r="I531" s="12"/>
      <c r="J531" s="11"/>
      <c r="K531" s="10"/>
      <c r="L531" s="9">
        <f t="shared" ref="L531:L594" si="17">A531</f>
        <v>527</v>
      </c>
      <c r="M531" s="8">
        <f>_xlfn.XLOOKUP(E531,[1]!pnp[Product Code],[1]!pnp[MSRP],"Legacy Product")</f>
        <v>15429</v>
      </c>
      <c r="N531" s="7">
        <f>_xlfn.XLOOKUP(E531,[1]!pnp[Product Code],[1]!pnp[OEM Customer (FT1)],"Legacy Product")</f>
        <v>15429</v>
      </c>
      <c r="O531" s="6">
        <f t="shared" si="14"/>
        <v>0</v>
      </c>
    </row>
    <row r="532" spans="1:15" x14ac:dyDescent="0.35">
      <c r="A532" s="14">
        <v>528</v>
      </c>
      <c r="B532" s="13" t="str">
        <f>_xlfn.XLOOKUP(E532,[1]!pnp[Product Code],[1]!pnp[Product Name],"Legacy Product")</f>
        <v>InCharge Ultimate Care HP Dispenser - 2 Years</v>
      </c>
      <c r="C532" s="13" t="str">
        <f>_xlfn.XLOOKUP(E532,[1]!pnp[Product Code],[1]!pnp[Product Description],"Legacy Product")</f>
        <v>2 years coverage of InCharge Ultimate Care for EVSE High Power Dispenser Station.</v>
      </c>
      <c r="D532" s="13" t="str">
        <f t="shared" si="15"/>
        <v>ICE</v>
      </c>
      <c r="E532" s="14" t="str">
        <v>RM-PRM-HPD-24</v>
      </c>
      <c r="F532" s="13" t="str">
        <f t="shared" si="16"/>
        <v>RM-PRM-HPD-24</v>
      </c>
      <c r="G532" s="13">
        <v>1</v>
      </c>
      <c r="H532" s="11">
        <f>_xlfn.XLOOKUP(E532,[1]!pnp[Product Code],[1]!pnp[MSRP],"Legacy Product")</f>
        <v>9304</v>
      </c>
      <c r="I532" s="12"/>
      <c r="J532" s="11"/>
      <c r="K532" s="10"/>
      <c r="L532" s="9">
        <f t="shared" si="17"/>
        <v>528</v>
      </c>
      <c r="M532" s="8">
        <f>_xlfn.XLOOKUP(E532,[1]!pnp[Product Code],[1]!pnp[MSRP],"Legacy Product")</f>
        <v>9304</v>
      </c>
      <c r="N532" s="7">
        <f>_xlfn.XLOOKUP(E532,[1]!pnp[Product Code],[1]!pnp[OEM Customer (FT1)],"Legacy Product")</f>
        <v>9304</v>
      </c>
      <c r="O532" s="6">
        <f t="shared" si="14"/>
        <v>0</v>
      </c>
    </row>
    <row r="533" spans="1:15" x14ac:dyDescent="0.35">
      <c r="A533" s="14">
        <v>529</v>
      </c>
      <c r="B533" s="13" t="str">
        <f>_xlfn.XLOOKUP(E533,[1]!pnp[Product Code],[1]!pnp[Product Name],"Legacy Product")</f>
        <v>InCharge Ultimate Care HP Cabinet - 2 Years</v>
      </c>
      <c r="C533" s="13" t="str">
        <f>_xlfn.XLOOKUP(E533,[1]!pnp[Product Code],[1]!pnp[Product Description],"Legacy Product")</f>
        <v>2 years coverage of InCharge Ultimate Care for EVSE High Power Station.</v>
      </c>
      <c r="D533" s="13" t="str">
        <f t="shared" si="15"/>
        <v>ICE</v>
      </c>
      <c r="E533" s="14" t="str">
        <v>RM-PRM-HPC-24</v>
      </c>
      <c r="F533" s="13" t="str">
        <f t="shared" si="16"/>
        <v>RM-PRM-HPC-24</v>
      </c>
      <c r="G533" s="13">
        <v>1</v>
      </c>
      <c r="H533" s="11">
        <f>_xlfn.XLOOKUP(E533,[1]!pnp[Product Code],[1]!pnp[MSRP],"Legacy Product")</f>
        <v>15429</v>
      </c>
      <c r="I533" s="12"/>
      <c r="J533" s="11"/>
      <c r="K533" s="10"/>
      <c r="L533" s="9">
        <f t="shared" si="17"/>
        <v>529</v>
      </c>
      <c r="M533" s="8">
        <f>_xlfn.XLOOKUP(E533,[1]!pnp[Product Code],[1]!pnp[MSRP],"Legacy Product")</f>
        <v>15429</v>
      </c>
      <c r="N533" s="7">
        <f>_xlfn.XLOOKUP(E533,[1]!pnp[Product Code],[1]!pnp[OEM Customer (FT1)],"Legacy Product")</f>
        <v>15429</v>
      </c>
      <c r="O533" s="6">
        <f t="shared" si="14"/>
        <v>0</v>
      </c>
    </row>
    <row r="534" spans="1:15" x14ac:dyDescent="0.35">
      <c r="A534" s="14">
        <v>530</v>
      </c>
      <c r="B534" s="13" t="str">
        <f>_xlfn.XLOOKUP(E534,[1]!pnp[Product Code],[1]!pnp[Product Name],"Legacy Product")</f>
        <v>Preventative Maintenance DC Wallbox - Annual Visit - 2 Years Prepaid</v>
      </c>
      <c r="C534" s="13" t="str">
        <f>_xlfn.XLOOKUP(E534,[1]!pnp[Product Code],[1]!pnp[Product Description],"Legacy Product")</f>
        <v>2 years coverage of Preventative Maintenance (1) EVSE DC Wallbox Charging Station.  Annual Visit.</v>
      </c>
      <c r="D534" s="13" t="str">
        <f t="shared" si="15"/>
        <v>ICE</v>
      </c>
      <c r="E534" s="14" t="str">
        <v>PM-DCWB-AV-24</v>
      </c>
      <c r="F534" s="13" t="str">
        <f t="shared" si="16"/>
        <v>PM-DCWB-AV-24</v>
      </c>
      <c r="G534" s="13">
        <v>1</v>
      </c>
      <c r="H534" s="11">
        <f>_xlfn.XLOOKUP(E534,[1]!pnp[Product Code],[1]!pnp[MSRP],"Legacy Product")</f>
        <v>1685.6</v>
      </c>
      <c r="I534" s="12"/>
      <c r="J534" s="11"/>
      <c r="K534" s="10"/>
      <c r="L534" s="9">
        <f t="shared" si="17"/>
        <v>530</v>
      </c>
      <c r="M534" s="8">
        <f>_xlfn.XLOOKUP(E534,[1]!pnp[Product Code],[1]!pnp[MSRP],"Legacy Product")</f>
        <v>1685.6</v>
      </c>
      <c r="N534" s="7">
        <f>_xlfn.XLOOKUP(E534,[1]!pnp[Product Code],[1]!pnp[OEM Customer (FT1)],"Legacy Product")</f>
        <v>1685.6</v>
      </c>
      <c r="O534" s="6">
        <f t="shared" si="14"/>
        <v>0</v>
      </c>
    </row>
    <row r="535" spans="1:15" x14ac:dyDescent="0.35">
      <c r="A535" s="14">
        <v>531</v>
      </c>
      <c r="B535" s="13" t="str">
        <f>_xlfn.XLOOKUP(E535,[1]!pnp[Product Code],[1]!pnp[Product Name],"Legacy Product")</f>
        <v>Preventative Maintenance AC Level 2 - Annual Visit - 2 Years Prepaid</v>
      </c>
      <c r="C535" s="13" t="str">
        <f>_xlfn.XLOOKUP(E535,[1]!pnp[Product Code],[1]!pnp[Product Description],"Legacy Product")</f>
        <v>2 years coverage of Preventative Maintenance for (1) EVSE AC Level 2 Charging Station.  Annual Visit.</v>
      </c>
      <c r="D535" s="13" t="str">
        <f t="shared" si="15"/>
        <v>ICE</v>
      </c>
      <c r="E535" s="14" t="str">
        <v>PM-ACL2-AV-24</v>
      </c>
      <c r="F535" s="13" t="str">
        <f t="shared" si="16"/>
        <v>PM-ACL2-AV-24</v>
      </c>
      <c r="G535" s="13">
        <v>1</v>
      </c>
      <c r="H535" s="11">
        <f>_xlfn.XLOOKUP(E535,[1]!pnp[Product Code],[1]!pnp[MSRP],"Legacy Product")</f>
        <v>1489.6</v>
      </c>
      <c r="I535" s="12"/>
      <c r="J535" s="11"/>
      <c r="K535" s="10"/>
      <c r="L535" s="9">
        <f t="shared" si="17"/>
        <v>531</v>
      </c>
      <c r="M535" s="8">
        <f>_xlfn.XLOOKUP(E535,[1]!pnp[Product Code],[1]!pnp[MSRP],"Legacy Product")</f>
        <v>1489.6</v>
      </c>
      <c r="N535" s="7">
        <f>_xlfn.XLOOKUP(E535,[1]!pnp[Product Code],[1]!pnp[OEM Customer (FT1)],"Legacy Product")</f>
        <v>1489.6</v>
      </c>
      <c r="O535" s="6">
        <f t="shared" si="14"/>
        <v>0</v>
      </c>
    </row>
    <row r="536" spans="1:15" x14ac:dyDescent="0.35">
      <c r="A536" s="14">
        <v>532</v>
      </c>
      <c r="B536" s="13" t="str">
        <f>_xlfn.XLOOKUP(E536,[1]!pnp[Product Code],[1]!pnp[Product Name],"Legacy Product")</f>
        <v>Preventative Maintenance AC Level 2 - Semi-Annual Visit - 2 Years Prepaid</v>
      </c>
      <c r="C536" s="13" t="str">
        <f>_xlfn.XLOOKUP(E536,[1]!pnp[Product Code],[1]!pnp[Product Description],"Legacy Product")</f>
        <v>2 years coverage of Preventative Maintenance for (1) EVSE AC Level 2 Charging Station.  Semi-Annual Visit.</v>
      </c>
      <c r="D536" s="13" t="str">
        <f t="shared" si="15"/>
        <v>ICE</v>
      </c>
      <c r="E536" s="14" t="str">
        <v>PM-ACL2-BV-24</v>
      </c>
      <c r="F536" s="13" t="str">
        <f t="shared" si="16"/>
        <v>PM-ACL2-BV-24</v>
      </c>
      <c r="G536" s="13">
        <v>1</v>
      </c>
      <c r="H536" s="11">
        <f>_xlfn.XLOOKUP(E536,[1]!pnp[Product Code],[1]!pnp[MSRP],"Legacy Product")</f>
        <v>2979.2</v>
      </c>
      <c r="I536" s="12"/>
      <c r="J536" s="11"/>
      <c r="K536" s="10"/>
      <c r="L536" s="9">
        <f t="shared" si="17"/>
        <v>532</v>
      </c>
      <c r="M536" s="8">
        <f>_xlfn.XLOOKUP(E536,[1]!pnp[Product Code],[1]!pnp[MSRP],"Legacy Product")</f>
        <v>2979.2</v>
      </c>
      <c r="N536" s="7">
        <f>_xlfn.XLOOKUP(E536,[1]!pnp[Product Code],[1]!pnp[OEM Customer (FT1)],"Legacy Product")</f>
        <v>2979.2</v>
      </c>
      <c r="O536" s="6">
        <f t="shared" si="14"/>
        <v>0</v>
      </c>
    </row>
    <row r="537" spans="1:15" x14ac:dyDescent="0.35">
      <c r="A537" s="14">
        <v>533</v>
      </c>
      <c r="B537" s="13" t="str">
        <f>_xlfn.XLOOKUP(E537,[1]!pnp[Product Code],[1]!pnp[Product Name],"Legacy Product")</f>
        <v>Preventative Maintenance DC Fast Charging - Annual Visit - 2 Years Prepaid</v>
      </c>
      <c r="C537" s="13" t="str">
        <f>_xlfn.XLOOKUP(E537,[1]!pnp[Product Code],[1]!pnp[Product Description],"Legacy Product")</f>
        <v>2 years coverage of Preventative Maintenance for (1) EVSE DC Fast Charging Station.  Annual Visit.</v>
      </c>
      <c r="D537" s="13" t="str">
        <f t="shared" si="15"/>
        <v>ICE</v>
      </c>
      <c r="E537" s="14" t="str">
        <v>PM-DCFC-AV-24</v>
      </c>
      <c r="F537" s="13" t="str">
        <f t="shared" si="16"/>
        <v>PM-DCFC-AV-24</v>
      </c>
      <c r="G537" s="13">
        <v>1</v>
      </c>
      <c r="H537" s="11">
        <f>_xlfn.XLOOKUP(E537,[1]!pnp[Product Code],[1]!pnp[MSRP],"Legacy Product")</f>
        <v>1881.6</v>
      </c>
      <c r="I537" s="12"/>
      <c r="J537" s="11"/>
      <c r="K537" s="10"/>
      <c r="L537" s="9">
        <f t="shared" si="17"/>
        <v>533</v>
      </c>
      <c r="M537" s="8">
        <f>_xlfn.XLOOKUP(E537,[1]!pnp[Product Code],[1]!pnp[MSRP],"Legacy Product")</f>
        <v>1881.6</v>
      </c>
      <c r="N537" s="7">
        <f>_xlfn.XLOOKUP(E537,[1]!pnp[Product Code],[1]!pnp[OEM Customer (FT1)],"Legacy Product")</f>
        <v>1881.6</v>
      </c>
      <c r="O537" s="6">
        <f t="shared" si="14"/>
        <v>0</v>
      </c>
    </row>
    <row r="538" spans="1:15" x14ac:dyDescent="0.35">
      <c r="A538" s="14">
        <v>534</v>
      </c>
      <c r="B538" s="13" t="str">
        <f>_xlfn.XLOOKUP(E538,[1]!pnp[Product Code],[1]!pnp[Product Name],"Legacy Product")</f>
        <v>Preventative Maintenance DC Fast Charging - Semi-Annual Visit - 2 Years Prepaid</v>
      </c>
      <c r="C538" s="13" t="str">
        <f>_xlfn.XLOOKUP(E538,[1]!pnp[Product Code],[1]!pnp[Product Description],"Legacy Product")</f>
        <v>2 years coverage of Preventative Maintenance for (1) EVSE DC Fast Charging Station.  Semi-Annual Visit.</v>
      </c>
      <c r="D538" s="13" t="str">
        <f t="shared" si="15"/>
        <v>ICE</v>
      </c>
      <c r="E538" s="14" t="str">
        <v>PM-DCFC-BV-24</v>
      </c>
      <c r="F538" s="13" t="str">
        <f t="shared" si="16"/>
        <v>PM-DCFC-BV-24</v>
      </c>
      <c r="G538" s="13">
        <v>1</v>
      </c>
      <c r="H538" s="11">
        <f>_xlfn.XLOOKUP(E538,[1]!pnp[Product Code],[1]!pnp[MSRP],"Legacy Product")</f>
        <v>3371.2</v>
      </c>
      <c r="I538" s="12"/>
      <c r="J538" s="11"/>
      <c r="K538" s="10"/>
      <c r="L538" s="9">
        <f t="shared" si="17"/>
        <v>534</v>
      </c>
      <c r="M538" s="8">
        <f>_xlfn.XLOOKUP(E538,[1]!pnp[Product Code],[1]!pnp[MSRP],"Legacy Product")</f>
        <v>3371.2</v>
      </c>
      <c r="N538" s="7">
        <f>_xlfn.XLOOKUP(E538,[1]!pnp[Product Code],[1]!pnp[OEM Customer (FT1)],"Legacy Product")</f>
        <v>3371.2</v>
      </c>
      <c r="O538" s="6">
        <f t="shared" si="14"/>
        <v>0</v>
      </c>
    </row>
    <row r="539" spans="1:15" x14ac:dyDescent="0.35">
      <c r="A539" s="14">
        <v>535</v>
      </c>
      <c r="B539" s="13" t="str">
        <f>_xlfn.XLOOKUP(E539,[1]!pnp[Product Code],[1]!pnp[Product Name],"Legacy Product")</f>
        <v>Preventative Maintenance DC Wallbox - Semi-Annual Visit - 2 Years Prepaid</v>
      </c>
      <c r="C539" s="13" t="str">
        <f>_xlfn.XLOOKUP(E539,[1]!pnp[Product Code],[1]!pnp[Product Description],"Legacy Product")</f>
        <v>2 years coverage of Preventative Maintenance for (1) EVSE DC Wallbox Charging Station.  Semi-Annual Visit.</v>
      </c>
      <c r="D539" s="13" t="str">
        <f t="shared" si="15"/>
        <v>ICE</v>
      </c>
      <c r="E539" s="14" t="str">
        <v>PM-DCWB-BV-24</v>
      </c>
      <c r="F539" s="13" t="str">
        <f t="shared" si="16"/>
        <v>PM-DCWB-BV-24</v>
      </c>
      <c r="G539" s="13">
        <v>1</v>
      </c>
      <c r="H539" s="11">
        <f>_xlfn.XLOOKUP(E539,[1]!pnp[Product Code],[1]!pnp[MSRP],"Legacy Product")</f>
        <v>3175.2</v>
      </c>
      <c r="I539" s="12"/>
      <c r="J539" s="11"/>
      <c r="K539" s="10"/>
      <c r="L539" s="9">
        <f t="shared" si="17"/>
        <v>535</v>
      </c>
      <c r="M539" s="8">
        <f>_xlfn.XLOOKUP(E539,[1]!pnp[Product Code],[1]!pnp[MSRP],"Legacy Product")</f>
        <v>3175.2</v>
      </c>
      <c r="N539" s="7">
        <f>_xlfn.XLOOKUP(E539,[1]!pnp[Product Code],[1]!pnp[OEM Customer (FT1)],"Legacy Product")</f>
        <v>3175.2</v>
      </c>
      <c r="O539" s="6">
        <f t="shared" si="14"/>
        <v>0</v>
      </c>
    </row>
    <row r="540" spans="1:15" x14ac:dyDescent="0.35">
      <c r="A540" s="14">
        <v>536</v>
      </c>
      <c r="B540" s="13" t="str">
        <f>_xlfn.XLOOKUP(E540,[1]!pnp[Product Code],[1]!pnp[Product Name],"Legacy Product")</f>
        <v>Preventative Maintenance High Power Cabinet - Annual Visit - 2 Years Prepaid</v>
      </c>
      <c r="C540" s="13" t="str">
        <f>_xlfn.XLOOKUP(E540,[1]!pnp[Product Code],[1]!pnp[Product Description],"Legacy Product")</f>
        <v>2 years coverage of Preventative Maintenance for (1) EVSE High Power Cabinet or ICE Cube Station.  Annual Visit.</v>
      </c>
      <c r="D540" s="13" t="str">
        <f t="shared" si="15"/>
        <v>ICE</v>
      </c>
      <c r="E540" s="14" t="str">
        <v>PM-HPC-AV-24</v>
      </c>
      <c r="F540" s="13" t="str">
        <f t="shared" si="16"/>
        <v>PM-HPC-AV-24</v>
      </c>
      <c r="G540" s="13">
        <v>1</v>
      </c>
      <c r="H540" s="11">
        <f>_xlfn.XLOOKUP(E540,[1]!pnp[Product Code],[1]!pnp[MSRP],"Legacy Product")</f>
        <v>6879.5999999999995</v>
      </c>
      <c r="I540" s="12"/>
      <c r="J540" s="11"/>
      <c r="K540" s="10"/>
      <c r="L540" s="9">
        <f t="shared" si="17"/>
        <v>536</v>
      </c>
      <c r="M540" s="8">
        <f>_xlfn.XLOOKUP(E540,[1]!pnp[Product Code],[1]!pnp[MSRP],"Legacy Product")</f>
        <v>6879.5999999999995</v>
      </c>
      <c r="N540" s="7">
        <f>_xlfn.XLOOKUP(E540,[1]!pnp[Product Code],[1]!pnp[OEM Customer (FT1)],"Legacy Product")</f>
        <v>6879.5999999999995</v>
      </c>
      <c r="O540" s="6">
        <f t="shared" si="14"/>
        <v>0</v>
      </c>
    </row>
    <row r="541" spans="1:15" x14ac:dyDescent="0.35">
      <c r="A541" s="14">
        <v>537</v>
      </c>
      <c r="B541" s="13" t="str">
        <f>_xlfn.XLOOKUP(E541,[1]!pnp[Product Code],[1]!pnp[Product Name],"Legacy Product")</f>
        <v>Preventative Maintenance High Power Cabinet - Semi-Annual Visit - 2 Years Prepaid</v>
      </c>
      <c r="C541" s="13" t="str">
        <f>_xlfn.XLOOKUP(E541,[1]!pnp[Product Code],[1]!pnp[Product Description],"Legacy Product")</f>
        <v>2 years coverage of Preventative Maintenance for (1) EVSE High Power Cabinet or ICE Cube Station.  Semi-Annual Visit.</v>
      </c>
      <c r="D541" s="13" t="str">
        <f t="shared" si="15"/>
        <v>ICE</v>
      </c>
      <c r="E541" s="14" t="str">
        <v>PM-HPC-BV-24</v>
      </c>
      <c r="F541" s="13" t="str">
        <f t="shared" si="16"/>
        <v>PM-HPC-BV-24</v>
      </c>
      <c r="G541" s="13">
        <v>1</v>
      </c>
      <c r="H541" s="11">
        <f>_xlfn.XLOOKUP(E541,[1]!pnp[Product Code],[1]!pnp[MSRP],"Legacy Product")</f>
        <v>9839.2000000000007</v>
      </c>
      <c r="I541" s="12"/>
      <c r="J541" s="11"/>
      <c r="K541" s="10"/>
      <c r="L541" s="9">
        <f t="shared" si="17"/>
        <v>537</v>
      </c>
      <c r="M541" s="8">
        <f>_xlfn.XLOOKUP(E541,[1]!pnp[Product Code],[1]!pnp[MSRP],"Legacy Product")</f>
        <v>9839.2000000000007</v>
      </c>
      <c r="N541" s="7">
        <f>_xlfn.XLOOKUP(E541,[1]!pnp[Product Code],[1]!pnp[OEM Customer (FT1)],"Legacy Product")</f>
        <v>9839.2000000000007</v>
      </c>
      <c r="O541" s="6">
        <f t="shared" si="14"/>
        <v>0</v>
      </c>
    </row>
    <row r="542" spans="1:15" x14ac:dyDescent="0.35">
      <c r="A542" s="14">
        <v>538</v>
      </c>
      <c r="B542" s="13" t="str">
        <f>_xlfn.XLOOKUP(E542,[1]!pnp[Product Code],[1]!pnp[Product Name],"Legacy Product")</f>
        <v>Preventative Maintenance High Power Dispenser - Annual Visit - 2 Years Prepaid</v>
      </c>
      <c r="C542" s="13" t="str">
        <f>_xlfn.XLOOKUP(E542,[1]!pnp[Product Code],[1]!pnp[Product Description],"Legacy Product")</f>
        <v>2 years coverage of Preventative Maintenance for (1) EVSE High Power Dispenser Station.  Annual Visit.</v>
      </c>
      <c r="D542" s="13" t="str">
        <f t="shared" si="15"/>
        <v>ICE</v>
      </c>
      <c r="E542" s="14" t="str">
        <v>PM-HPD-AV-24</v>
      </c>
      <c r="F542" s="13" t="str">
        <f t="shared" si="16"/>
        <v>PM-HPD-AV-24</v>
      </c>
      <c r="G542" s="13">
        <v>1</v>
      </c>
      <c r="H542" s="11">
        <f>_xlfn.XLOOKUP(E542,[1]!pnp[Product Code],[1]!pnp[MSRP],"Legacy Product")</f>
        <v>1881.6</v>
      </c>
      <c r="I542" s="12"/>
      <c r="J542" s="11"/>
      <c r="K542" s="10"/>
      <c r="L542" s="9">
        <f t="shared" si="17"/>
        <v>538</v>
      </c>
      <c r="M542" s="8">
        <f>_xlfn.XLOOKUP(E542,[1]!pnp[Product Code],[1]!pnp[MSRP],"Legacy Product")</f>
        <v>1881.6</v>
      </c>
      <c r="N542" s="7">
        <f>_xlfn.XLOOKUP(E542,[1]!pnp[Product Code],[1]!pnp[OEM Customer (FT1)],"Legacy Product")</f>
        <v>1881.6</v>
      </c>
      <c r="O542" s="6">
        <f t="shared" si="14"/>
        <v>0</v>
      </c>
    </row>
    <row r="543" spans="1:15" x14ac:dyDescent="0.35">
      <c r="A543" s="14">
        <v>539</v>
      </c>
      <c r="B543" s="13" t="str">
        <f>_xlfn.XLOOKUP(E543,[1]!pnp[Product Code],[1]!pnp[Product Name],"Legacy Product")</f>
        <v>Preventative Maintenance High Power Dispenser - Semi-Annual Visit - 2 Years Prepaid</v>
      </c>
      <c r="C543" s="13" t="str">
        <f>_xlfn.XLOOKUP(E543,[1]!pnp[Product Code],[1]!pnp[Product Description],"Legacy Product")</f>
        <v>2 years coverage of Preventative Maintenance for (1) EVSE High Power Dispenser Station.  Semi-Annual Visit.</v>
      </c>
      <c r="D543" s="13" t="str">
        <f t="shared" si="15"/>
        <v>ICE</v>
      </c>
      <c r="E543" s="14" t="str">
        <v>PM-HPD-BV-24</v>
      </c>
      <c r="F543" s="13" t="str">
        <f t="shared" si="16"/>
        <v>PM-HPD-BV-24</v>
      </c>
      <c r="G543" s="13">
        <v>1</v>
      </c>
      <c r="H543" s="11">
        <f>_xlfn.XLOOKUP(E543,[1]!pnp[Product Code],[1]!pnp[MSRP],"Legacy Product")</f>
        <v>3371.2</v>
      </c>
      <c r="I543" s="12"/>
      <c r="J543" s="11"/>
      <c r="K543" s="10"/>
      <c r="L543" s="9">
        <f t="shared" si="17"/>
        <v>539</v>
      </c>
      <c r="M543" s="8">
        <f>_xlfn.XLOOKUP(E543,[1]!pnp[Product Code],[1]!pnp[MSRP],"Legacy Product")</f>
        <v>3371.2</v>
      </c>
      <c r="N543" s="7">
        <f>_xlfn.XLOOKUP(E543,[1]!pnp[Product Code],[1]!pnp[OEM Customer (FT1)],"Legacy Product")</f>
        <v>3371.2</v>
      </c>
      <c r="O543" s="6">
        <f t="shared" si="14"/>
        <v>0</v>
      </c>
    </row>
    <row r="544" spans="1:15" x14ac:dyDescent="0.35">
      <c r="A544" s="14">
        <v>540</v>
      </c>
      <c r="B544" s="13" t="str">
        <f>_xlfn.XLOOKUP(E544,[1]!pnp[Product Code],[1]!pnp[Product Name],"Legacy Product")</f>
        <v>TechCare Dual ACL2 - 2 Years Prepaid</v>
      </c>
      <c r="C544" s="13" t="str">
        <f>_xlfn.XLOOKUP(E544,[1]!pnp[Product Code],[1]!pnp[Product Description],"Legacy Product")</f>
        <v>2 years coverage of TechCare for EVSE Dual AC Level 2 Charging Station.  Labor ONLY warranty.</v>
      </c>
      <c r="D544" s="13" t="str">
        <f t="shared" si="15"/>
        <v>ICE</v>
      </c>
      <c r="E544" s="14" t="str">
        <v>TC-DACL2-24</v>
      </c>
      <c r="F544" s="13" t="str">
        <f t="shared" si="16"/>
        <v>TC-DACL2-24</v>
      </c>
      <c r="G544" s="13">
        <v>1</v>
      </c>
      <c r="H544" s="11">
        <f>_xlfn.XLOOKUP(E544,[1]!pnp[Product Code],[1]!pnp[MSRP],"Legacy Product")</f>
        <v>848</v>
      </c>
      <c r="I544" s="12"/>
      <c r="J544" s="11"/>
      <c r="K544" s="10"/>
      <c r="L544" s="9">
        <f t="shared" si="17"/>
        <v>540</v>
      </c>
      <c r="M544" s="8">
        <f>_xlfn.XLOOKUP(E544,[1]!pnp[Product Code],[1]!pnp[MSRP],"Legacy Product")</f>
        <v>848</v>
      </c>
      <c r="N544" s="7">
        <f>_xlfn.XLOOKUP(E544,[1]!pnp[Product Code],[1]!pnp[OEM Customer (FT1)],"Legacy Product")</f>
        <v>848</v>
      </c>
      <c r="O544" s="6">
        <f t="shared" si="14"/>
        <v>0</v>
      </c>
    </row>
    <row r="545" spans="1:15" x14ac:dyDescent="0.35">
      <c r="A545" s="14">
        <v>541</v>
      </c>
      <c r="B545" s="13" t="str">
        <f>_xlfn.XLOOKUP(E545,[1]!pnp[Product Code],[1]!pnp[Product Name],"Legacy Product")</f>
        <v>InCharge Enhanced Care AC Level 2 - 3 Years</v>
      </c>
      <c r="C545" s="13" t="str">
        <f>_xlfn.XLOOKUP(E545,[1]!pnp[Product Code],[1]!pnp[Product Description],"Legacy Product")</f>
        <v>3 years coverage of InCharge Enhanced Care for EVSE AC Level 2 Charging Station.</v>
      </c>
      <c r="D545" s="13" t="str">
        <f t="shared" si="15"/>
        <v>ICE</v>
      </c>
      <c r="E545" s="14" t="str">
        <v>RM-ADV-ACL2-36</v>
      </c>
      <c r="F545" s="13" t="str">
        <f t="shared" si="16"/>
        <v>RM-ADV-ACL2-36</v>
      </c>
      <c r="G545" s="13">
        <v>1</v>
      </c>
      <c r="H545" s="11">
        <f>_xlfn.XLOOKUP(E545,[1]!pnp[Product Code],[1]!pnp[MSRP],"Legacy Product")</f>
        <v>3613</v>
      </c>
      <c r="I545" s="12"/>
      <c r="J545" s="11"/>
      <c r="K545" s="10"/>
      <c r="L545" s="9">
        <f t="shared" si="17"/>
        <v>541</v>
      </c>
      <c r="M545" s="8">
        <f>_xlfn.XLOOKUP(E545,[1]!pnp[Product Code],[1]!pnp[MSRP],"Legacy Product")</f>
        <v>3613</v>
      </c>
      <c r="N545" s="7">
        <f>_xlfn.XLOOKUP(E545,[1]!pnp[Product Code],[1]!pnp[OEM Customer (FT1)],"Legacy Product")</f>
        <v>3613</v>
      </c>
      <c r="O545" s="6">
        <f t="shared" si="14"/>
        <v>0</v>
      </c>
    </row>
    <row r="546" spans="1:15" x14ac:dyDescent="0.35">
      <c r="A546" s="14">
        <v>542</v>
      </c>
      <c r="B546" s="13" t="str">
        <f>_xlfn.XLOOKUP(E546,[1]!pnp[Product Code],[1]!pnp[Product Name],"Legacy Product")</f>
        <v>InCharge Enhanced Care DCFC AiO High - 3 Years</v>
      </c>
      <c r="C546" s="13" t="str">
        <f>_xlfn.XLOOKUP(E546,[1]!pnp[Product Code],[1]!pnp[Product Description],"Legacy Product")</f>
        <v>3 years coverage of InCharge Enhanced Care for EVSE DC Fast Charging All-in-One High Station.</v>
      </c>
      <c r="D546" s="13" t="str">
        <f t="shared" si="15"/>
        <v>ICE</v>
      </c>
      <c r="E546" s="14" t="str">
        <v>RM-ADV-DCAIOH-36</v>
      </c>
      <c r="F546" s="13" t="str">
        <f t="shared" si="16"/>
        <v>RM-ADV-DCAIOH-36</v>
      </c>
      <c r="G546" s="13">
        <v>1</v>
      </c>
      <c r="H546" s="11">
        <f>_xlfn.XLOOKUP(E546,[1]!pnp[Product Code],[1]!pnp[MSRP],"Legacy Product")</f>
        <v>11571</v>
      </c>
      <c r="I546" s="12"/>
      <c r="J546" s="11"/>
      <c r="K546" s="10"/>
      <c r="L546" s="9">
        <f t="shared" si="17"/>
        <v>542</v>
      </c>
      <c r="M546" s="8">
        <f>_xlfn.XLOOKUP(E546,[1]!pnp[Product Code],[1]!pnp[MSRP],"Legacy Product")</f>
        <v>11571</v>
      </c>
      <c r="N546" s="7">
        <f>_xlfn.XLOOKUP(E546,[1]!pnp[Product Code],[1]!pnp[OEM Customer (FT1)],"Legacy Product")</f>
        <v>11571</v>
      </c>
      <c r="O546" s="6">
        <f t="shared" si="14"/>
        <v>0</v>
      </c>
    </row>
    <row r="547" spans="1:15" x14ac:dyDescent="0.35">
      <c r="A547" s="14">
        <v>543</v>
      </c>
      <c r="B547" s="13" t="str">
        <f>_xlfn.XLOOKUP(E547,[1]!pnp[Product Code],[1]!pnp[Product Name],"Legacy Product")</f>
        <v>InCharge Enhanced Care DCFC AiO Low - 3 Years</v>
      </c>
      <c r="C547" s="13" t="str">
        <f>_xlfn.XLOOKUP(E547,[1]!pnp[Product Code],[1]!pnp[Product Description],"Legacy Product")</f>
        <v>3 years coverage of InCharge Enhanced Care for EVSE DC Fast Charging All-in-One Low Station.</v>
      </c>
      <c r="D547" s="13" t="str">
        <f t="shared" si="15"/>
        <v>ICE</v>
      </c>
      <c r="E547" s="14" t="str">
        <v>RM-ADV-DCAIOL-36</v>
      </c>
      <c r="F547" s="13" t="str">
        <f t="shared" si="16"/>
        <v>RM-ADV-DCAIOL-36</v>
      </c>
      <c r="G547" s="13">
        <v>1</v>
      </c>
      <c r="H547" s="11">
        <f>_xlfn.XLOOKUP(E547,[1]!pnp[Product Code],[1]!pnp[MSRP],"Legacy Product")</f>
        <v>6742</v>
      </c>
      <c r="I547" s="12"/>
      <c r="J547" s="11"/>
      <c r="K547" s="10"/>
      <c r="L547" s="9">
        <f t="shared" si="17"/>
        <v>543</v>
      </c>
      <c r="M547" s="8">
        <f>_xlfn.XLOOKUP(E547,[1]!pnp[Product Code],[1]!pnp[MSRP],"Legacy Product")</f>
        <v>6742</v>
      </c>
      <c r="N547" s="7">
        <f>_xlfn.XLOOKUP(E547,[1]!pnp[Product Code],[1]!pnp[OEM Customer (FT1)],"Legacy Product")</f>
        <v>6742</v>
      </c>
      <c r="O547" s="6">
        <f t="shared" si="14"/>
        <v>0</v>
      </c>
    </row>
    <row r="548" spans="1:15" x14ac:dyDescent="0.35">
      <c r="A548" s="14">
        <v>544</v>
      </c>
      <c r="B548" s="13" t="str">
        <f>_xlfn.XLOOKUP(E548,[1]!pnp[Product Code],[1]!pnp[Product Name],"Legacy Product")</f>
        <v>InCharge Enhanced Care DCFC AiO Medium - 3 Years</v>
      </c>
      <c r="C548" s="13" t="str">
        <f>_xlfn.XLOOKUP(E548,[1]!pnp[Product Code],[1]!pnp[Product Description],"Legacy Product")</f>
        <v>3 years coverage of InCharge Enhanced Care for EVSE DC Fast Charging All-in-One Medium Station.</v>
      </c>
      <c r="D548" s="13" t="str">
        <f t="shared" si="15"/>
        <v>ICE</v>
      </c>
      <c r="E548" s="14" t="str">
        <v>RM-ADV-DCAIOM-36</v>
      </c>
      <c r="F548" s="13" t="str">
        <f t="shared" si="16"/>
        <v>RM-ADV-DCAIOM-36</v>
      </c>
      <c r="G548" s="13">
        <v>1</v>
      </c>
      <c r="H548" s="11">
        <f>_xlfn.XLOOKUP(E548,[1]!pnp[Product Code],[1]!pnp[MSRP],"Legacy Product")</f>
        <v>10672</v>
      </c>
      <c r="I548" s="12"/>
      <c r="J548" s="11"/>
      <c r="K548" s="10"/>
      <c r="L548" s="9">
        <f t="shared" si="17"/>
        <v>544</v>
      </c>
      <c r="M548" s="8">
        <f>_xlfn.XLOOKUP(E548,[1]!pnp[Product Code],[1]!pnp[MSRP],"Legacy Product")</f>
        <v>10672</v>
      </c>
      <c r="N548" s="7">
        <f>_xlfn.XLOOKUP(E548,[1]!pnp[Product Code],[1]!pnp[OEM Customer (FT1)],"Legacy Product")</f>
        <v>10672</v>
      </c>
      <c r="O548" s="6">
        <f t="shared" si="14"/>
        <v>0</v>
      </c>
    </row>
    <row r="549" spans="1:15" x14ac:dyDescent="0.35">
      <c r="A549" s="14">
        <v>545</v>
      </c>
      <c r="B549" s="13" t="str">
        <f>_xlfn.XLOOKUP(E549,[1]!pnp[Product Code],[1]!pnp[Product Name],"Legacy Product")</f>
        <v>InCharge Enhanced Care DCWB - 3 Years</v>
      </c>
      <c r="C549" s="13" t="str">
        <f>_xlfn.XLOOKUP(E549,[1]!pnp[Product Code],[1]!pnp[Product Description],"Legacy Product")</f>
        <v>3 years coverage of InCharge Enhanced Care for EVSE DC Wallbox Charging Station.</v>
      </c>
      <c r="D549" s="13" t="str">
        <f t="shared" si="15"/>
        <v>ICE</v>
      </c>
      <c r="E549" s="14" t="str">
        <v>RM-ADV-DCWB-36</v>
      </c>
      <c r="F549" s="13" t="str">
        <f t="shared" si="16"/>
        <v>RM-ADV-DCWB-36</v>
      </c>
      <c r="G549" s="13">
        <v>1</v>
      </c>
      <c r="H549" s="11">
        <f>_xlfn.XLOOKUP(E549,[1]!pnp[Product Code],[1]!pnp[MSRP],"Legacy Product")</f>
        <v>7064</v>
      </c>
      <c r="I549" s="12"/>
      <c r="J549" s="11"/>
      <c r="K549" s="10"/>
      <c r="L549" s="9">
        <f t="shared" si="17"/>
        <v>545</v>
      </c>
      <c r="M549" s="8">
        <f>_xlfn.XLOOKUP(E549,[1]!pnp[Product Code],[1]!pnp[MSRP],"Legacy Product")</f>
        <v>7064</v>
      </c>
      <c r="N549" s="7">
        <f>_xlfn.XLOOKUP(E549,[1]!pnp[Product Code],[1]!pnp[OEM Customer (FT1)],"Legacy Product")</f>
        <v>7064</v>
      </c>
      <c r="O549" s="6">
        <f t="shared" si="14"/>
        <v>0</v>
      </c>
    </row>
    <row r="550" spans="1:15" x14ac:dyDescent="0.35">
      <c r="A550" s="14">
        <v>546</v>
      </c>
      <c r="B550" s="13" t="str">
        <f>_xlfn.XLOOKUP(E550,[1]!pnp[Product Code],[1]!pnp[Product Name],"Legacy Product")</f>
        <v>InCharge Enhanced Care Dual AC Level 2 - 3 Years</v>
      </c>
      <c r="C550" s="13" t="str">
        <f>_xlfn.XLOOKUP(E550,[1]!pnp[Product Code],[1]!pnp[Product Description],"Legacy Product")</f>
        <v>3 years coverage of InCharge Enhanced Care for EVSE Dual AC Level 2 Charging Station.</v>
      </c>
      <c r="D550" s="13" t="str">
        <f t="shared" si="15"/>
        <v>ICE</v>
      </c>
      <c r="E550" s="14" t="str">
        <v>RM-ADV-DACL2-36</v>
      </c>
      <c r="F550" s="13" t="str">
        <f t="shared" si="16"/>
        <v>RM-ADV-DACL2-36</v>
      </c>
      <c r="G550" s="13">
        <v>1</v>
      </c>
      <c r="H550" s="11">
        <f>_xlfn.XLOOKUP(E550,[1]!pnp[Product Code],[1]!pnp[MSRP],"Legacy Product")</f>
        <v>5339</v>
      </c>
      <c r="I550" s="12"/>
      <c r="J550" s="11"/>
      <c r="K550" s="10"/>
      <c r="L550" s="9">
        <f t="shared" si="17"/>
        <v>546</v>
      </c>
      <c r="M550" s="8">
        <f>_xlfn.XLOOKUP(E550,[1]!pnp[Product Code],[1]!pnp[MSRP],"Legacy Product")</f>
        <v>5339</v>
      </c>
      <c r="N550" s="7">
        <f>_xlfn.XLOOKUP(E550,[1]!pnp[Product Code],[1]!pnp[OEM Customer (FT1)],"Legacy Product")</f>
        <v>5339</v>
      </c>
      <c r="O550" s="6">
        <f t="shared" si="14"/>
        <v>0</v>
      </c>
    </row>
    <row r="551" spans="1:15" x14ac:dyDescent="0.35">
      <c r="A551" s="14">
        <v>547</v>
      </c>
      <c r="B551" s="13" t="str">
        <f>_xlfn.XLOOKUP(E551,[1]!pnp[Product Code],[1]!pnp[Product Name],"Legacy Product")</f>
        <v>InCharge Enhanced Care HP Battery Cube - 3 Years</v>
      </c>
      <c r="C551" s="13" t="str">
        <f>_xlfn.XLOOKUP(E551,[1]!pnp[Product Code],[1]!pnp[Product Description],"Legacy Product")</f>
        <v>3 years coverage of InCharge Enhanced Care for EVSE High Power Battery Cube.</v>
      </c>
      <c r="D551" s="13" t="str">
        <f t="shared" si="15"/>
        <v>ICE</v>
      </c>
      <c r="E551" s="14" t="str">
        <v>RM-ADV-HPBC-36</v>
      </c>
      <c r="F551" s="13" t="str">
        <f t="shared" si="16"/>
        <v>RM-ADV-HPBC-36</v>
      </c>
      <c r="G551" s="13">
        <v>1</v>
      </c>
      <c r="H551" s="11">
        <f>_xlfn.XLOOKUP(E551,[1]!pnp[Product Code],[1]!pnp[MSRP],"Legacy Product")</f>
        <v>19463</v>
      </c>
      <c r="I551" s="12"/>
      <c r="J551" s="11"/>
      <c r="K551" s="10"/>
      <c r="L551" s="9">
        <f t="shared" si="17"/>
        <v>547</v>
      </c>
      <c r="M551" s="8">
        <f>_xlfn.XLOOKUP(E551,[1]!pnp[Product Code],[1]!pnp[MSRP],"Legacy Product")</f>
        <v>19463</v>
      </c>
      <c r="N551" s="7">
        <f>_xlfn.XLOOKUP(E551,[1]!pnp[Product Code],[1]!pnp[OEM Customer (FT1)],"Legacy Product")</f>
        <v>19463</v>
      </c>
      <c r="O551" s="6">
        <f t="shared" si="14"/>
        <v>0</v>
      </c>
    </row>
    <row r="552" spans="1:15" x14ac:dyDescent="0.35">
      <c r="A552" s="14">
        <v>548</v>
      </c>
      <c r="B552" s="13" t="str">
        <f>_xlfn.XLOOKUP(E552,[1]!pnp[Product Code],[1]!pnp[Product Name],"Legacy Product")</f>
        <v>InCharge Enhanced Care HP Dispenser - 3 Years</v>
      </c>
      <c r="C552" s="13" t="str">
        <f>_xlfn.XLOOKUP(E552,[1]!pnp[Product Code],[1]!pnp[Product Description],"Legacy Product")</f>
        <v>3 years coverage of InCharge Enhanced Care for EVSE High Power Dispenser Station.</v>
      </c>
      <c r="D552" s="13" t="str">
        <f t="shared" si="15"/>
        <v>ICE</v>
      </c>
      <c r="E552" s="14" t="str">
        <v>RM-ADV-HPD-36</v>
      </c>
      <c r="F552" s="13" t="str">
        <f t="shared" si="16"/>
        <v>RM-ADV-HPD-36</v>
      </c>
      <c r="G552" s="13">
        <v>1</v>
      </c>
      <c r="H552" s="11">
        <f>_xlfn.XLOOKUP(E552,[1]!pnp[Product Code],[1]!pnp[MSRP],"Legacy Product")</f>
        <v>11527</v>
      </c>
      <c r="I552" s="12"/>
      <c r="J552" s="11"/>
      <c r="K552" s="10"/>
      <c r="L552" s="9">
        <f t="shared" si="17"/>
        <v>548</v>
      </c>
      <c r="M552" s="8">
        <f>_xlfn.XLOOKUP(E552,[1]!pnp[Product Code],[1]!pnp[MSRP],"Legacy Product")</f>
        <v>11527</v>
      </c>
      <c r="N552" s="7">
        <f>_xlfn.XLOOKUP(E552,[1]!pnp[Product Code],[1]!pnp[OEM Customer (FT1)],"Legacy Product")</f>
        <v>11527</v>
      </c>
      <c r="O552" s="6">
        <f t="shared" si="14"/>
        <v>0</v>
      </c>
    </row>
    <row r="553" spans="1:15" x14ac:dyDescent="0.35">
      <c r="A553" s="14">
        <v>549</v>
      </c>
      <c r="B553" s="13" t="str">
        <f>_xlfn.XLOOKUP(E553,[1]!pnp[Product Code],[1]!pnp[Product Name],"Legacy Product")</f>
        <v>InCharge Enhanced Care HP Cabinet - 3 Years</v>
      </c>
      <c r="C553" s="13" t="str">
        <f>_xlfn.XLOOKUP(E553,[1]!pnp[Product Code],[1]!pnp[Product Description],"Legacy Product")</f>
        <v>3 years coverage of InCharge Enhanced Care for EVSE High Power Station.</v>
      </c>
      <c r="D553" s="13" t="str">
        <f t="shared" si="15"/>
        <v>ICE</v>
      </c>
      <c r="E553" s="14" t="str">
        <v>RM-ADV-HPC-36</v>
      </c>
      <c r="F553" s="13" t="str">
        <f t="shared" si="16"/>
        <v>RM-ADV-HPC-36</v>
      </c>
      <c r="G553" s="13">
        <v>1</v>
      </c>
      <c r="H553" s="11">
        <f>_xlfn.XLOOKUP(E553,[1]!pnp[Product Code],[1]!pnp[MSRP],"Legacy Product")</f>
        <v>19463</v>
      </c>
      <c r="I553" s="12"/>
      <c r="J553" s="11"/>
      <c r="K553" s="10"/>
      <c r="L553" s="9">
        <f t="shared" si="17"/>
        <v>549</v>
      </c>
      <c r="M553" s="8">
        <f>_xlfn.XLOOKUP(E553,[1]!pnp[Product Code],[1]!pnp[MSRP],"Legacy Product")</f>
        <v>19463</v>
      </c>
      <c r="N553" s="7">
        <f>_xlfn.XLOOKUP(E553,[1]!pnp[Product Code],[1]!pnp[OEM Customer (FT1)],"Legacy Product")</f>
        <v>19463</v>
      </c>
      <c r="O553" s="6">
        <f t="shared" si="14"/>
        <v>0</v>
      </c>
    </row>
    <row r="554" spans="1:15" x14ac:dyDescent="0.35">
      <c r="A554" s="14">
        <v>550</v>
      </c>
      <c r="B554" s="13" t="str">
        <f>_xlfn.XLOOKUP(E554,[1]!pnp[Product Code],[1]!pnp[Product Name],"Legacy Product")</f>
        <v>InCharge Ultimate Care AC Level 2 - 3 Years</v>
      </c>
      <c r="C554" s="13" t="str">
        <f>_xlfn.XLOOKUP(E554,[1]!pnp[Product Code],[1]!pnp[Product Description],"Legacy Product")</f>
        <v>3 years coverage of InCharge Ultimate Care for EVSE AC Level 2 Charging Station.</v>
      </c>
      <c r="D554" s="13" t="str">
        <f t="shared" si="15"/>
        <v>ICE</v>
      </c>
      <c r="E554" s="14" t="str">
        <v>RM-PRM-ACL2-36</v>
      </c>
      <c r="F554" s="13" t="str">
        <f t="shared" si="16"/>
        <v>RM-PRM-ACL2-36</v>
      </c>
      <c r="G554" s="13">
        <v>1</v>
      </c>
      <c r="H554" s="11">
        <f>_xlfn.XLOOKUP(E554,[1]!pnp[Product Code],[1]!pnp[MSRP],"Legacy Product")</f>
        <v>6005</v>
      </c>
      <c r="I554" s="12"/>
      <c r="J554" s="11"/>
      <c r="K554" s="10"/>
      <c r="L554" s="9">
        <f t="shared" si="17"/>
        <v>550</v>
      </c>
      <c r="M554" s="8">
        <f>_xlfn.XLOOKUP(E554,[1]!pnp[Product Code],[1]!pnp[MSRP],"Legacy Product")</f>
        <v>6005</v>
      </c>
      <c r="N554" s="7">
        <f>_xlfn.XLOOKUP(E554,[1]!pnp[Product Code],[1]!pnp[OEM Customer (FT1)],"Legacy Product")</f>
        <v>6005</v>
      </c>
      <c r="O554" s="6">
        <f t="shared" si="14"/>
        <v>0</v>
      </c>
    </row>
    <row r="555" spans="1:15" x14ac:dyDescent="0.35">
      <c r="A555" s="14">
        <v>551</v>
      </c>
      <c r="B555" s="13" t="str">
        <f>_xlfn.XLOOKUP(E555,[1]!pnp[Product Code],[1]!pnp[Product Name],"Legacy Product")</f>
        <v>InCharge Ultimate Care DCFC AiO High - 3 Years</v>
      </c>
      <c r="C555" s="13" t="str">
        <f>_xlfn.XLOOKUP(E555,[1]!pnp[Product Code],[1]!pnp[Product Description],"Legacy Product")</f>
        <v>3 years coverage of InCharge Ultimate Care for EVSE DC Fast Charging All-in-One High Station.</v>
      </c>
      <c r="D555" s="13" t="str">
        <f t="shared" si="15"/>
        <v>ICE</v>
      </c>
      <c r="E555" s="14" t="str">
        <v>RM-PRM-DCAIOH-36</v>
      </c>
      <c r="F555" s="13" t="str">
        <f t="shared" si="16"/>
        <v>RM-PRM-DCAIOH-36</v>
      </c>
      <c r="G555" s="13">
        <v>1</v>
      </c>
      <c r="H555" s="11">
        <f>_xlfn.XLOOKUP(E555,[1]!pnp[Product Code],[1]!pnp[MSRP],"Legacy Product")</f>
        <v>14575</v>
      </c>
      <c r="I555" s="12"/>
      <c r="J555" s="11"/>
      <c r="K555" s="10"/>
      <c r="L555" s="9">
        <f t="shared" si="17"/>
        <v>551</v>
      </c>
      <c r="M555" s="8">
        <f>_xlfn.XLOOKUP(E555,[1]!pnp[Product Code],[1]!pnp[MSRP],"Legacy Product")</f>
        <v>14575</v>
      </c>
      <c r="N555" s="7">
        <f>_xlfn.XLOOKUP(E555,[1]!pnp[Product Code],[1]!pnp[OEM Customer (FT1)],"Legacy Product")</f>
        <v>14575</v>
      </c>
      <c r="O555" s="6">
        <f t="shared" si="14"/>
        <v>0</v>
      </c>
    </row>
    <row r="556" spans="1:15" x14ac:dyDescent="0.35">
      <c r="A556" s="14">
        <v>552</v>
      </c>
      <c r="B556" s="13" t="str">
        <f>_xlfn.XLOOKUP(E556,[1]!pnp[Product Code],[1]!pnp[Product Name],"Legacy Product")</f>
        <v>InCharge Ultimate Care DCFC AiO Low - 3 Years</v>
      </c>
      <c r="C556" s="13" t="str">
        <f>_xlfn.XLOOKUP(E556,[1]!pnp[Product Code],[1]!pnp[Product Description],"Legacy Product")</f>
        <v>3 years coverage of InCharge Ultimate Care for EVSE DC Fast Charging All-in-One Low Station.</v>
      </c>
      <c r="D556" s="13" t="str">
        <f t="shared" si="15"/>
        <v>ICE</v>
      </c>
      <c r="E556" s="14" t="str">
        <v>RM-PRM-DCAIOL-36</v>
      </c>
      <c r="F556" s="13" t="str">
        <f t="shared" si="16"/>
        <v>RM-PRM-DCAIOL-36</v>
      </c>
      <c r="G556" s="13">
        <v>1</v>
      </c>
      <c r="H556" s="11">
        <f>_xlfn.XLOOKUP(E556,[1]!pnp[Product Code],[1]!pnp[MSRP],"Legacy Product")</f>
        <v>9344</v>
      </c>
      <c r="I556" s="12"/>
      <c r="J556" s="11"/>
      <c r="K556" s="10"/>
      <c r="L556" s="9">
        <f t="shared" si="17"/>
        <v>552</v>
      </c>
      <c r="M556" s="8">
        <f>_xlfn.XLOOKUP(E556,[1]!pnp[Product Code],[1]!pnp[MSRP],"Legacy Product")</f>
        <v>9344</v>
      </c>
      <c r="N556" s="7">
        <f>_xlfn.XLOOKUP(E556,[1]!pnp[Product Code],[1]!pnp[OEM Customer (FT1)],"Legacy Product")</f>
        <v>9344</v>
      </c>
      <c r="O556" s="6">
        <f t="shared" si="14"/>
        <v>0</v>
      </c>
    </row>
    <row r="557" spans="1:15" x14ac:dyDescent="0.35">
      <c r="A557" s="14">
        <v>553</v>
      </c>
      <c r="B557" s="13" t="str">
        <f>_xlfn.XLOOKUP(E557,[1]!pnp[Product Code],[1]!pnp[Product Name],"Legacy Product")</f>
        <v>InCharge Ultimate Care DCFC AiO Medium - 3 Years</v>
      </c>
      <c r="C557" s="13" t="str">
        <f>_xlfn.XLOOKUP(E557,[1]!pnp[Product Code],[1]!pnp[Product Description],"Legacy Product")</f>
        <v>3 years coverage of InCharge Ultimate Care for EVSE DC Fast Charging All-in-One Medium Station.</v>
      </c>
      <c r="D557" s="13" t="str">
        <f t="shared" si="15"/>
        <v>ICE</v>
      </c>
      <c r="E557" s="14" t="str">
        <v>RM-PRM-DCAIOM-36</v>
      </c>
      <c r="F557" s="13" t="str">
        <f t="shared" si="16"/>
        <v>RM-PRM-DCAIOM-36</v>
      </c>
      <c r="G557" s="13">
        <v>1</v>
      </c>
      <c r="H557" s="11">
        <f>_xlfn.XLOOKUP(E557,[1]!pnp[Product Code],[1]!pnp[MSRP],"Legacy Product")</f>
        <v>13601</v>
      </c>
      <c r="I557" s="12"/>
      <c r="J557" s="11"/>
      <c r="K557" s="10"/>
      <c r="L557" s="9">
        <f t="shared" si="17"/>
        <v>553</v>
      </c>
      <c r="M557" s="8">
        <f>_xlfn.XLOOKUP(E557,[1]!pnp[Product Code],[1]!pnp[MSRP],"Legacy Product")</f>
        <v>13601</v>
      </c>
      <c r="N557" s="7">
        <f>_xlfn.XLOOKUP(E557,[1]!pnp[Product Code],[1]!pnp[OEM Customer (FT1)],"Legacy Product")</f>
        <v>13601</v>
      </c>
      <c r="O557" s="6">
        <f t="shared" si="14"/>
        <v>0</v>
      </c>
    </row>
    <row r="558" spans="1:15" x14ac:dyDescent="0.35">
      <c r="A558" s="14">
        <v>554</v>
      </c>
      <c r="B558" s="13" t="str">
        <f>_xlfn.XLOOKUP(E558,[1]!pnp[Product Code],[1]!pnp[Product Name],"Legacy Product")</f>
        <v>InCharge Ultimate Care DCWB - 3 Years</v>
      </c>
      <c r="C558" s="13" t="str">
        <f>_xlfn.XLOOKUP(E558,[1]!pnp[Product Code],[1]!pnp[Product Description],"Legacy Product")</f>
        <v>3 years coverage of InCharge Ultimate Care for EVSE DC Wallbox Charging Station.</v>
      </c>
      <c r="D558" s="13" t="str">
        <f t="shared" si="15"/>
        <v>ICE</v>
      </c>
      <c r="E558" s="14" t="str">
        <v>RM-PRM-DCWB-36</v>
      </c>
      <c r="F558" s="13" t="str">
        <f t="shared" si="16"/>
        <v>RM-PRM-DCWB-36</v>
      </c>
      <c r="G558" s="13">
        <v>1</v>
      </c>
      <c r="H558" s="11">
        <f>_xlfn.XLOOKUP(E558,[1]!pnp[Product Code],[1]!pnp[MSRP],"Legacy Product")</f>
        <v>9717</v>
      </c>
      <c r="I558" s="12"/>
      <c r="J558" s="11"/>
      <c r="K558" s="10"/>
      <c r="L558" s="9">
        <f t="shared" si="17"/>
        <v>554</v>
      </c>
      <c r="M558" s="8">
        <f>_xlfn.XLOOKUP(E558,[1]!pnp[Product Code],[1]!pnp[MSRP],"Legacy Product")</f>
        <v>9717</v>
      </c>
      <c r="N558" s="7">
        <f>_xlfn.XLOOKUP(E558,[1]!pnp[Product Code],[1]!pnp[OEM Customer (FT1)],"Legacy Product")</f>
        <v>9717</v>
      </c>
      <c r="O558" s="6">
        <f t="shared" si="14"/>
        <v>0</v>
      </c>
    </row>
    <row r="559" spans="1:15" x14ac:dyDescent="0.35">
      <c r="A559" s="14">
        <v>555</v>
      </c>
      <c r="B559" s="13" t="str">
        <f>_xlfn.XLOOKUP(E559,[1]!pnp[Product Code],[1]!pnp[Product Name],"Legacy Product")</f>
        <v>InCharge Ultimate Care Dual AC Level 2 - 3 Years</v>
      </c>
      <c r="C559" s="13" t="str">
        <f>_xlfn.XLOOKUP(E559,[1]!pnp[Product Code],[1]!pnp[Product Description],"Legacy Product")</f>
        <v>3 years coverage of InCharge Ultimate Care for EVSE Dual AC Level 2 Charging Station.</v>
      </c>
      <c r="D559" s="13" t="str">
        <f t="shared" si="15"/>
        <v>ICE</v>
      </c>
      <c r="E559" s="14" t="str">
        <v>RM-PRM-DACL2-36</v>
      </c>
      <c r="F559" s="13" t="str">
        <f t="shared" si="16"/>
        <v>RM-PRM-DACL2-36</v>
      </c>
      <c r="G559" s="13">
        <v>1</v>
      </c>
      <c r="H559" s="11">
        <f>_xlfn.XLOOKUP(E559,[1]!pnp[Product Code],[1]!pnp[MSRP],"Legacy Product")</f>
        <v>7861</v>
      </c>
      <c r="I559" s="12"/>
      <c r="J559" s="11"/>
      <c r="K559" s="10"/>
      <c r="L559" s="9">
        <f t="shared" si="17"/>
        <v>555</v>
      </c>
      <c r="M559" s="8">
        <f>_xlfn.XLOOKUP(E559,[1]!pnp[Product Code],[1]!pnp[MSRP],"Legacy Product")</f>
        <v>7861</v>
      </c>
      <c r="N559" s="7">
        <f>_xlfn.XLOOKUP(E559,[1]!pnp[Product Code],[1]!pnp[OEM Customer (FT1)],"Legacy Product")</f>
        <v>7861</v>
      </c>
      <c r="O559" s="6">
        <f t="shared" si="14"/>
        <v>0</v>
      </c>
    </row>
    <row r="560" spans="1:15" x14ac:dyDescent="0.35">
      <c r="A560" s="14">
        <v>556</v>
      </c>
      <c r="B560" s="13" t="str">
        <f>_xlfn.XLOOKUP(E560,[1]!pnp[Product Code],[1]!pnp[Product Name],"Legacy Product")</f>
        <v>InCharge Ultimate Care HP Battery Cube - 3 Years</v>
      </c>
      <c r="C560" s="13" t="str">
        <f>_xlfn.XLOOKUP(E560,[1]!pnp[Product Code],[1]!pnp[Product Description],"Legacy Product")</f>
        <v>3 years coverage of InCharge Ultimate Care for EVSE High Power Battery Cube.</v>
      </c>
      <c r="D560" s="13" t="str">
        <f t="shared" si="15"/>
        <v>ICE</v>
      </c>
      <c r="E560" s="14" t="str">
        <v>RM-PRM-HPBC-36</v>
      </c>
      <c r="F560" s="13" t="str">
        <f t="shared" si="16"/>
        <v>RM-PRM-HPBC-36</v>
      </c>
      <c r="G560" s="13">
        <v>1</v>
      </c>
      <c r="H560" s="11">
        <f>_xlfn.XLOOKUP(E560,[1]!pnp[Product Code],[1]!pnp[MSRP],"Legacy Product")</f>
        <v>24737</v>
      </c>
      <c r="I560" s="12"/>
      <c r="J560" s="11"/>
      <c r="K560" s="10"/>
      <c r="L560" s="9">
        <f t="shared" si="17"/>
        <v>556</v>
      </c>
      <c r="M560" s="8">
        <f>_xlfn.XLOOKUP(E560,[1]!pnp[Product Code],[1]!pnp[MSRP],"Legacy Product")</f>
        <v>24737</v>
      </c>
      <c r="N560" s="7">
        <f>_xlfn.XLOOKUP(E560,[1]!pnp[Product Code],[1]!pnp[OEM Customer (FT1)],"Legacy Product")</f>
        <v>24737</v>
      </c>
      <c r="O560" s="6">
        <f t="shared" si="14"/>
        <v>0</v>
      </c>
    </row>
    <row r="561" spans="1:15" x14ac:dyDescent="0.35">
      <c r="A561" s="14">
        <v>557</v>
      </c>
      <c r="B561" s="13" t="str">
        <f>_xlfn.XLOOKUP(E561,[1]!pnp[Product Code],[1]!pnp[Product Name],"Legacy Product")</f>
        <v>InCharge Ultimate Care HP Dispenser - 3 Years</v>
      </c>
      <c r="C561" s="13" t="str">
        <f>_xlfn.XLOOKUP(E561,[1]!pnp[Product Code],[1]!pnp[Product Description],"Legacy Product")</f>
        <v>3 years coverage of InCharge Ultimate Care for EVSE High Power Dispenser Station.</v>
      </c>
      <c r="D561" s="13" t="str">
        <f t="shared" si="15"/>
        <v>ICE</v>
      </c>
      <c r="E561" s="14" t="str">
        <v>RM-PRM-HPD-36</v>
      </c>
      <c r="F561" s="13" t="str">
        <f t="shared" si="16"/>
        <v>RM-PRM-HPD-36</v>
      </c>
      <c r="G561" s="13">
        <v>1</v>
      </c>
      <c r="H561" s="11">
        <f>_xlfn.XLOOKUP(E561,[1]!pnp[Product Code],[1]!pnp[MSRP],"Legacy Product")</f>
        <v>14528</v>
      </c>
      <c r="I561" s="12"/>
      <c r="J561" s="11"/>
      <c r="K561" s="10"/>
      <c r="L561" s="9">
        <f t="shared" si="17"/>
        <v>557</v>
      </c>
      <c r="M561" s="8">
        <f>_xlfn.XLOOKUP(E561,[1]!pnp[Product Code],[1]!pnp[MSRP],"Legacy Product")</f>
        <v>14528</v>
      </c>
      <c r="N561" s="7">
        <f>_xlfn.XLOOKUP(E561,[1]!pnp[Product Code],[1]!pnp[OEM Customer (FT1)],"Legacy Product")</f>
        <v>14528</v>
      </c>
      <c r="O561" s="6">
        <f t="shared" si="14"/>
        <v>0</v>
      </c>
    </row>
    <row r="562" spans="1:15" x14ac:dyDescent="0.35">
      <c r="A562" s="14">
        <v>558</v>
      </c>
      <c r="B562" s="13" t="str">
        <f>_xlfn.XLOOKUP(E562,[1]!pnp[Product Code],[1]!pnp[Product Name],"Legacy Product")</f>
        <v>InCharge Ultimate Care HP Cabinet - 3 Years</v>
      </c>
      <c r="C562" s="13" t="str">
        <f>_xlfn.XLOOKUP(E562,[1]!pnp[Product Code],[1]!pnp[Product Description],"Legacy Product")</f>
        <v>3 years coverage of InCharge Ultimate Care for EVSE High Power Station.</v>
      </c>
      <c r="D562" s="13" t="str">
        <f t="shared" si="15"/>
        <v>ICE</v>
      </c>
      <c r="E562" s="14" t="str">
        <v>RM-PRM-HPC-36</v>
      </c>
      <c r="F562" s="13" t="str">
        <f t="shared" si="16"/>
        <v>RM-PRM-HPC-36</v>
      </c>
      <c r="G562" s="13">
        <v>1</v>
      </c>
      <c r="H562" s="11">
        <f>_xlfn.XLOOKUP(E562,[1]!pnp[Product Code],[1]!pnp[MSRP],"Legacy Product")</f>
        <v>24737</v>
      </c>
      <c r="I562" s="12"/>
      <c r="J562" s="11"/>
      <c r="K562" s="10"/>
      <c r="L562" s="9">
        <f t="shared" si="17"/>
        <v>558</v>
      </c>
      <c r="M562" s="8">
        <f>_xlfn.XLOOKUP(E562,[1]!pnp[Product Code],[1]!pnp[MSRP],"Legacy Product")</f>
        <v>24737</v>
      </c>
      <c r="N562" s="7">
        <f>_xlfn.XLOOKUP(E562,[1]!pnp[Product Code],[1]!pnp[OEM Customer (FT1)],"Legacy Product")</f>
        <v>24737</v>
      </c>
      <c r="O562" s="6">
        <f t="shared" si="14"/>
        <v>0</v>
      </c>
    </row>
    <row r="563" spans="1:15" x14ac:dyDescent="0.35">
      <c r="A563" s="14">
        <v>559</v>
      </c>
      <c r="B563" s="13" t="str">
        <f>_xlfn.XLOOKUP(E563,[1]!pnp[Product Code],[1]!pnp[Product Name],"Legacy Product")</f>
        <v>Preventative Maintenance AC Level 2 - Annual Visit - 3 Years Prepaid</v>
      </c>
      <c r="C563" s="13" t="str">
        <f>_xlfn.XLOOKUP(E563,[1]!pnp[Product Code],[1]!pnp[Product Description],"Legacy Product")</f>
        <v>3 years coverage of Preventative Maintenance for (1) EVSE AC Level 2 Charging Station.  Annual Visit.</v>
      </c>
      <c r="D563" s="13" t="str">
        <f t="shared" si="15"/>
        <v>ICE</v>
      </c>
      <c r="E563" s="14" t="str">
        <v>PM-ACL2-AV-36</v>
      </c>
      <c r="F563" s="13" t="str">
        <f t="shared" si="16"/>
        <v>PM-ACL2-AV-36</v>
      </c>
      <c r="G563" s="13">
        <v>1</v>
      </c>
      <c r="H563" s="11">
        <f>_xlfn.XLOOKUP(E563,[1]!pnp[Product Code],[1]!pnp[MSRP],"Legacy Product")</f>
        <v>2188.8000000000002</v>
      </c>
      <c r="I563" s="12"/>
      <c r="J563" s="11"/>
      <c r="K563" s="10"/>
      <c r="L563" s="9">
        <f t="shared" si="17"/>
        <v>559</v>
      </c>
      <c r="M563" s="8">
        <f>_xlfn.XLOOKUP(E563,[1]!pnp[Product Code],[1]!pnp[MSRP],"Legacy Product")</f>
        <v>2188.8000000000002</v>
      </c>
      <c r="N563" s="7">
        <f>_xlfn.XLOOKUP(E563,[1]!pnp[Product Code],[1]!pnp[OEM Customer (FT1)],"Legacy Product")</f>
        <v>2188.8000000000002</v>
      </c>
      <c r="O563" s="6">
        <f t="shared" si="14"/>
        <v>0</v>
      </c>
    </row>
    <row r="564" spans="1:15" x14ac:dyDescent="0.35">
      <c r="A564" s="14">
        <v>560</v>
      </c>
      <c r="B564" s="13" t="str">
        <f>_xlfn.XLOOKUP(E564,[1]!pnp[Product Code],[1]!pnp[Product Name],"Legacy Product")</f>
        <v>Preventative Maintenance AC Level 2 - Semi-Annual Visit - 3 Years Prepaid</v>
      </c>
      <c r="C564" s="13" t="str">
        <f>_xlfn.XLOOKUP(E564,[1]!pnp[Product Code],[1]!pnp[Product Description],"Legacy Product")</f>
        <v>3 years coverage of Preventative Maintenance for (1) EVSE AC Level 2 Charging Station.  Semi-Annual Visit.</v>
      </c>
      <c r="D564" s="13" t="str">
        <f t="shared" si="15"/>
        <v>ICE</v>
      </c>
      <c r="E564" s="14" t="str">
        <v>PM-ACL2-BV-36</v>
      </c>
      <c r="F564" s="13" t="str">
        <f t="shared" si="16"/>
        <v>PM-ACL2-BV-36</v>
      </c>
      <c r="G564" s="13">
        <v>1</v>
      </c>
      <c r="H564" s="11">
        <f>_xlfn.XLOOKUP(E564,[1]!pnp[Product Code],[1]!pnp[MSRP],"Legacy Product")</f>
        <v>4377.5999999999995</v>
      </c>
      <c r="I564" s="12"/>
      <c r="J564" s="11"/>
      <c r="K564" s="10"/>
      <c r="L564" s="9">
        <f t="shared" si="17"/>
        <v>560</v>
      </c>
      <c r="M564" s="8">
        <f>_xlfn.XLOOKUP(E564,[1]!pnp[Product Code],[1]!pnp[MSRP],"Legacy Product")</f>
        <v>4377.5999999999995</v>
      </c>
      <c r="N564" s="7">
        <f>_xlfn.XLOOKUP(E564,[1]!pnp[Product Code],[1]!pnp[OEM Customer (FT1)],"Legacy Product")</f>
        <v>4377.5999999999995</v>
      </c>
      <c r="O564" s="6">
        <f t="shared" si="14"/>
        <v>0</v>
      </c>
    </row>
    <row r="565" spans="1:15" x14ac:dyDescent="0.35">
      <c r="A565" s="14">
        <v>561</v>
      </c>
      <c r="B565" s="13" t="str">
        <f>_xlfn.XLOOKUP(E565,[1]!pnp[Product Code],[1]!pnp[Product Name],"Legacy Product")</f>
        <v>Preventative Maintenance DC Fast Charging - Annual Visit - 3 Years Prepaid</v>
      </c>
      <c r="C565" s="13" t="str">
        <f>_xlfn.XLOOKUP(E565,[1]!pnp[Product Code],[1]!pnp[Product Description],"Legacy Product")</f>
        <v>3 years coverage of Preventative Maintenance for (1) EVSE DC Fast Charging Station.  Annual Visit.</v>
      </c>
      <c r="D565" s="13" t="str">
        <f t="shared" si="15"/>
        <v>ICE</v>
      </c>
      <c r="E565" s="14" t="str">
        <v>PM-DCFC-AV-36</v>
      </c>
      <c r="F565" s="13" t="str">
        <f t="shared" si="16"/>
        <v>PM-DCFC-AV-36</v>
      </c>
      <c r="G565" s="13">
        <v>1</v>
      </c>
      <c r="H565" s="11">
        <f>_xlfn.XLOOKUP(E565,[1]!pnp[Product Code],[1]!pnp[MSRP],"Legacy Product")</f>
        <v>2764.7999999999997</v>
      </c>
      <c r="I565" s="12"/>
      <c r="J565" s="11"/>
      <c r="K565" s="10"/>
      <c r="L565" s="9">
        <f t="shared" si="17"/>
        <v>561</v>
      </c>
      <c r="M565" s="8">
        <f>_xlfn.XLOOKUP(E565,[1]!pnp[Product Code],[1]!pnp[MSRP],"Legacy Product")</f>
        <v>2764.7999999999997</v>
      </c>
      <c r="N565" s="7">
        <f>_xlfn.XLOOKUP(E565,[1]!pnp[Product Code],[1]!pnp[OEM Customer (FT1)],"Legacy Product")</f>
        <v>2764.7999999999997</v>
      </c>
      <c r="O565" s="6">
        <f t="shared" si="14"/>
        <v>0</v>
      </c>
    </row>
    <row r="566" spans="1:15" x14ac:dyDescent="0.35">
      <c r="A566" s="14">
        <v>562</v>
      </c>
      <c r="B566" s="13" t="str">
        <f>_xlfn.XLOOKUP(E566,[1]!pnp[Product Code],[1]!pnp[Product Name],"Legacy Product")</f>
        <v>Preventative Maintenance DC Fast Charging - Semi-Annual Visit - 3 Years Prepaid</v>
      </c>
      <c r="C566" s="13" t="str">
        <f>_xlfn.XLOOKUP(E566,[1]!pnp[Product Code],[1]!pnp[Product Description],"Legacy Product")</f>
        <v>3 years coverage of Preventative Maintenance for (1) EVSE DC Fast Charging Station.  Semi-Annual Visit.</v>
      </c>
      <c r="D566" s="13" t="str">
        <f t="shared" si="15"/>
        <v>ICE</v>
      </c>
      <c r="E566" s="14" t="str">
        <v>PM-DCFC-BV-36</v>
      </c>
      <c r="F566" s="13" t="str">
        <f t="shared" si="16"/>
        <v>PM-DCFC-BV-36</v>
      </c>
      <c r="G566" s="13">
        <v>1</v>
      </c>
      <c r="H566" s="11">
        <f>_xlfn.XLOOKUP(E566,[1]!pnp[Product Code],[1]!pnp[MSRP],"Legacy Product")</f>
        <v>4953.5999999999995</v>
      </c>
      <c r="I566" s="12"/>
      <c r="J566" s="11"/>
      <c r="K566" s="10"/>
      <c r="L566" s="9">
        <f t="shared" si="17"/>
        <v>562</v>
      </c>
      <c r="M566" s="8">
        <f>_xlfn.XLOOKUP(E566,[1]!pnp[Product Code],[1]!pnp[MSRP],"Legacy Product")</f>
        <v>4953.5999999999995</v>
      </c>
      <c r="N566" s="7">
        <f>_xlfn.XLOOKUP(E566,[1]!pnp[Product Code],[1]!pnp[OEM Customer (FT1)],"Legacy Product")</f>
        <v>4953.5999999999995</v>
      </c>
      <c r="O566" s="6">
        <f t="shared" si="14"/>
        <v>0</v>
      </c>
    </row>
    <row r="567" spans="1:15" x14ac:dyDescent="0.35">
      <c r="A567" s="14">
        <v>563</v>
      </c>
      <c r="B567" s="13" t="str">
        <f>_xlfn.XLOOKUP(E567,[1]!pnp[Product Code],[1]!pnp[Product Name],"Legacy Product")</f>
        <v>Preventative Maintenance DC Wallbox - Annual Visit - 3 Years Prepaid</v>
      </c>
      <c r="C567" s="13" t="str">
        <f>_xlfn.XLOOKUP(E567,[1]!pnp[Product Code],[1]!pnp[Product Description],"Legacy Product")</f>
        <v>3 years coverage of Preventative Maintenance for (1) EVSE DC Wallbox Charging Station.  Annual Visit.</v>
      </c>
      <c r="D567" s="13" t="str">
        <f t="shared" si="15"/>
        <v>ICE</v>
      </c>
      <c r="E567" s="14" t="str">
        <v>PM-DCWB-AV-36</v>
      </c>
      <c r="F567" s="13" t="str">
        <f t="shared" si="16"/>
        <v>PM-DCWB-AV-36</v>
      </c>
      <c r="G567" s="13">
        <v>1</v>
      </c>
      <c r="H567" s="11">
        <f>_xlfn.XLOOKUP(E567,[1]!pnp[Product Code],[1]!pnp[MSRP],"Legacy Product")</f>
        <v>2476.7999999999997</v>
      </c>
      <c r="I567" s="12"/>
      <c r="J567" s="11"/>
      <c r="K567" s="10"/>
      <c r="L567" s="9">
        <f t="shared" si="17"/>
        <v>563</v>
      </c>
      <c r="M567" s="8">
        <f>_xlfn.XLOOKUP(E567,[1]!pnp[Product Code],[1]!pnp[MSRP],"Legacy Product")</f>
        <v>2476.7999999999997</v>
      </c>
      <c r="N567" s="7">
        <f>_xlfn.XLOOKUP(E567,[1]!pnp[Product Code],[1]!pnp[OEM Customer (FT1)],"Legacy Product")</f>
        <v>2476.7999999999997</v>
      </c>
      <c r="O567" s="6">
        <f t="shared" si="14"/>
        <v>0</v>
      </c>
    </row>
    <row r="568" spans="1:15" x14ac:dyDescent="0.35">
      <c r="A568" s="14">
        <v>564</v>
      </c>
      <c r="B568" s="13" t="str">
        <f>_xlfn.XLOOKUP(E568,[1]!pnp[Product Code],[1]!pnp[Product Name],"Legacy Product")</f>
        <v>Preventative Maintenance DC Wallbox - Semi-Annual Visit - 3 Years Prepaid</v>
      </c>
      <c r="C568" s="13" t="str">
        <f>_xlfn.XLOOKUP(E568,[1]!pnp[Product Code],[1]!pnp[Product Description],"Legacy Product")</f>
        <v>3 years coverage of Preventative Maintenance for (1) EVSE DC Wallbox Charging Station.  Semi-Annual Visit.</v>
      </c>
      <c r="D568" s="13" t="str">
        <f t="shared" si="15"/>
        <v>ICE</v>
      </c>
      <c r="E568" s="14" t="str">
        <v>PM-DCWB-BV-36</v>
      </c>
      <c r="F568" s="13" t="str">
        <f t="shared" si="16"/>
        <v>PM-DCWB-BV-36</v>
      </c>
      <c r="G568" s="13">
        <v>1</v>
      </c>
      <c r="H568" s="11">
        <f>_xlfn.XLOOKUP(E568,[1]!pnp[Product Code],[1]!pnp[MSRP],"Legacy Product")</f>
        <v>4665.5999999999995</v>
      </c>
      <c r="I568" s="12"/>
      <c r="J568" s="11"/>
      <c r="K568" s="10"/>
      <c r="L568" s="9">
        <f t="shared" si="17"/>
        <v>564</v>
      </c>
      <c r="M568" s="8">
        <f>_xlfn.XLOOKUP(E568,[1]!pnp[Product Code],[1]!pnp[MSRP],"Legacy Product")</f>
        <v>4665.5999999999995</v>
      </c>
      <c r="N568" s="7">
        <f>_xlfn.XLOOKUP(E568,[1]!pnp[Product Code],[1]!pnp[OEM Customer (FT1)],"Legacy Product")</f>
        <v>4665.5999999999995</v>
      </c>
      <c r="O568" s="6">
        <f t="shared" si="14"/>
        <v>0</v>
      </c>
    </row>
    <row r="569" spans="1:15" x14ac:dyDescent="0.35">
      <c r="A569" s="14">
        <v>565</v>
      </c>
      <c r="B569" s="13" t="str">
        <f>_xlfn.XLOOKUP(E569,[1]!pnp[Product Code],[1]!pnp[Product Name],"Legacy Product")</f>
        <v>Preventative Maintenance High Power Cabinet - Annual Visit - 3 Years Prepaid</v>
      </c>
      <c r="C569" s="13" t="str">
        <f>_xlfn.XLOOKUP(E569,[1]!pnp[Product Code],[1]!pnp[Product Description],"Legacy Product")</f>
        <v>3 years coverage of Preventative Maintenance for (1) EVSE High Power Cabinet or ICE Cube Station.  Annual Visit.</v>
      </c>
      <c r="D569" s="13" t="str">
        <f t="shared" si="15"/>
        <v>ICE</v>
      </c>
      <c r="E569" s="14" t="str">
        <v>PM-HPC-AV-36</v>
      </c>
      <c r="F569" s="13" t="str">
        <f t="shared" si="16"/>
        <v>PM-HPC-AV-36</v>
      </c>
      <c r="G569" s="13">
        <v>1</v>
      </c>
      <c r="H569" s="11">
        <f>_xlfn.XLOOKUP(E569,[1]!pnp[Product Code],[1]!pnp[MSRP],"Legacy Product")</f>
        <v>10108.799999999999</v>
      </c>
      <c r="I569" s="12"/>
      <c r="J569" s="11"/>
      <c r="K569" s="10"/>
      <c r="L569" s="9">
        <f t="shared" si="17"/>
        <v>565</v>
      </c>
      <c r="M569" s="8">
        <f>_xlfn.XLOOKUP(E569,[1]!pnp[Product Code],[1]!pnp[MSRP],"Legacy Product")</f>
        <v>10108.799999999999</v>
      </c>
      <c r="N569" s="7">
        <f>_xlfn.XLOOKUP(E569,[1]!pnp[Product Code],[1]!pnp[OEM Customer (FT1)],"Legacy Product")</f>
        <v>10108.799999999999</v>
      </c>
      <c r="O569" s="6">
        <f t="shared" si="14"/>
        <v>0</v>
      </c>
    </row>
    <row r="570" spans="1:15" x14ac:dyDescent="0.35">
      <c r="A570" s="14">
        <v>566</v>
      </c>
      <c r="B570" s="13" t="str">
        <f>_xlfn.XLOOKUP(E570,[1]!pnp[Product Code],[1]!pnp[Product Name],"Legacy Product")</f>
        <v>Preventative Maintenance High Power Cabinet - Semi-Annual Visit - 3 Years Prepaid</v>
      </c>
      <c r="C570" s="13" t="str">
        <f>_xlfn.XLOOKUP(E570,[1]!pnp[Product Code],[1]!pnp[Product Description],"Legacy Product")</f>
        <v>3 years coverage of Preventative Maintenance for (1) EVSE High Power Cabinet or ICE Cube Station.  Semi-Annual Visit.</v>
      </c>
      <c r="D570" s="13" t="str">
        <f t="shared" si="15"/>
        <v>ICE</v>
      </c>
      <c r="E570" s="14" t="str">
        <v>PM-HPC-BV-36</v>
      </c>
      <c r="F570" s="13" t="str">
        <f t="shared" si="16"/>
        <v>PM-HPC-BV-36</v>
      </c>
      <c r="G570" s="13">
        <v>1</v>
      </c>
      <c r="H570" s="11">
        <f>_xlfn.XLOOKUP(E570,[1]!pnp[Product Code],[1]!pnp[MSRP],"Legacy Product")</f>
        <v>14457.6</v>
      </c>
      <c r="I570" s="12"/>
      <c r="J570" s="11"/>
      <c r="K570" s="10"/>
      <c r="L570" s="9">
        <f t="shared" si="17"/>
        <v>566</v>
      </c>
      <c r="M570" s="8">
        <f>_xlfn.XLOOKUP(E570,[1]!pnp[Product Code],[1]!pnp[MSRP],"Legacy Product")</f>
        <v>14457.6</v>
      </c>
      <c r="N570" s="7">
        <f>_xlfn.XLOOKUP(E570,[1]!pnp[Product Code],[1]!pnp[OEM Customer (FT1)],"Legacy Product")</f>
        <v>14457.6</v>
      </c>
      <c r="O570" s="6">
        <f t="shared" si="14"/>
        <v>0</v>
      </c>
    </row>
    <row r="571" spans="1:15" x14ac:dyDescent="0.35">
      <c r="A571" s="14">
        <v>567</v>
      </c>
      <c r="B571" s="13" t="str">
        <f>_xlfn.XLOOKUP(E571,[1]!pnp[Product Code],[1]!pnp[Product Name],"Legacy Product")</f>
        <v>Preventative Maintenance High Power Dispenser - Annual Visit - 3 Years Prepaid</v>
      </c>
      <c r="C571" s="13" t="str">
        <f>_xlfn.XLOOKUP(E571,[1]!pnp[Product Code],[1]!pnp[Product Description],"Legacy Product")</f>
        <v>3 years coverage of Preventative Maintenance for (1) EVSE High Power Dispenser Station.  Annual Visit.</v>
      </c>
      <c r="D571" s="13" t="str">
        <f t="shared" si="15"/>
        <v>ICE</v>
      </c>
      <c r="E571" s="14" t="str">
        <v>PM-HPD-AV-36</v>
      </c>
      <c r="F571" s="13" t="str">
        <f t="shared" si="16"/>
        <v>PM-HPD-AV-36</v>
      </c>
      <c r="G571" s="13">
        <v>1</v>
      </c>
      <c r="H571" s="11">
        <f>_xlfn.XLOOKUP(E571,[1]!pnp[Product Code],[1]!pnp[MSRP],"Legacy Product")</f>
        <v>2764.7999999999997</v>
      </c>
      <c r="I571" s="12"/>
      <c r="J571" s="11"/>
      <c r="K571" s="10"/>
      <c r="L571" s="9">
        <f t="shared" si="17"/>
        <v>567</v>
      </c>
      <c r="M571" s="8">
        <f>_xlfn.XLOOKUP(E571,[1]!pnp[Product Code],[1]!pnp[MSRP],"Legacy Product")</f>
        <v>2764.7999999999997</v>
      </c>
      <c r="N571" s="7">
        <f>_xlfn.XLOOKUP(E571,[1]!pnp[Product Code],[1]!pnp[OEM Customer (FT1)],"Legacy Product")</f>
        <v>2764.7999999999997</v>
      </c>
      <c r="O571" s="6">
        <f t="shared" si="14"/>
        <v>0</v>
      </c>
    </row>
    <row r="572" spans="1:15" x14ac:dyDescent="0.35">
      <c r="A572" s="14">
        <v>568</v>
      </c>
      <c r="B572" s="13" t="str">
        <f>_xlfn.XLOOKUP(E572,[1]!pnp[Product Code],[1]!pnp[Product Name],"Legacy Product")</f>
        <v>Preventative Maintenance High Power Dispenser - Semi-Annual Visit - 3 Years Prepaid</v>
      </c>
      <c r="C572" s="13" t="str">
        <f>_xlfn.XLOOKUP(E572,[1]!pnp[Product Code],[1]!pnp[Product Description],"Legacy Product")</f>
        <v>3 years coverage of Preventative Maintenance for (1) EVSE High Power Dispenser Station.  Semi-Annual Visit.</v>
      </c>
      <c r="D572" s="13" t="str">
        <f t="shared" si="15"/>
        <v>ICE</v>
      </c>
      <c r="E572" s="14" t="str">
        <v>PM-HPD-BV-36</v>
      </c>
      <c r="F572" s="13" t="str">
        <f t="shared" si="16"/>
        <v>PM-HPD-BV-36</v>
      </c>
      <c r="G572" s="13">
        <v>1</v>
      </c>
      <c r="H572" s="11">
        <f>_xlfn.XLOOKUP(E572,[1]!pnp[Product Code],[1]!pnp[MSRP],"Legacy Product")</f>
        <v>4953.5999999999995</v>
      </c>
      <c r="I572" s="12"/>
      <c r="J572" s="11"/>
      <c r="K572" s="10"/>
      <c r="L572" s="9">
        <f t="shared" si="17"/>
        <v>568</v>
      </c>
      <c r="M572" s="8">
        <f>_xlfn.XLOOKUP(E572,[1]!pnp[Product Code],[1]!pnp[MSRP],"Legacy Product")</f>
        <v>4953.5999999999995</v>
      </c>
      <c r="N572" s="7">
        <f>_xlfn.XLOOKUP(E572,[1]!pnp[Product Code],[1]!pnp[OEM Customer (FT1)],"Legacy Product")</f>
        <v>4953.5999999999995</v>
      </c>
      <c r="O572" s="6">
        <f t="shared" si="14"/>
        <v>0</v>
      </c>
    </row>
    <row r="573" spans="1:15" x14ac:dyDescent="0.35">
      <c r="A573" s="14">
        <v>569</v>
      </c>
      <c r="B573" s="13" t="str">
        <f>_xlfn.XLOOKUP(E573,[1]!pnp[Product Code],[1]!pnp[Product Name],"Legacy Product")</f>
        <v>TechCare Dual ACL2 - 3 Years Prepaid</v>
      </c>
      <c r="C573" s="13" t="str">
        <f>_xlfn.XLOOKUP(E573,[1]!pnp[Product Code],[1]!pnp[Product Description],"Legacy Product")</f>
        <v>3 years coverage of TechCare for EVSE Dual AC Level 2 Charging Station.  Labor ONLY warranty.</v>
      </c>
      <c r="D573" s="13" t="str">
        <f t="shared" si="15"/>
        <v>ICE</v>
      </c>
      <c r="E573" s="14" t="str">
        <v>TC-DACL2-36</v>
      </c>
      <c r="F573" s="13" t="str">
        <f t="shared" si="16"/>
        <v>TC-DACL2-36</v>
      </c>
      <c r="G573" s="13">
        <v>1</v>
      </c>
      <c r="H573" s="11">
        <f>_xlfn.XLOOKUP(E573,[1]!pnp[Product Code],[1]!pnp[MSRP],"Legacy Product")</f>
        <v>1546</v>
      </c>
      <c r="I573" s="12"/>
      <c r="J573" s="11"/>
      <c r="K573" s="10"/>
      <c r="L573" s="9">
        <f t="shared" si="17"/>
        <v>569</v>
      </c>
      <c r="M573" s="8">
        <f>_xlfn.XLOOKUP(E573,[1]!pnp[Product Code],[1]!pnp[MSRP],"Legacy Product")</f>
        <v>1546</v>
      </c>
      <c r="N573" s="7">
        <f>_xlfn.XLOOKUP(E573,[1]!pnp[Product Code],[1]!pnp[OEM Customer (FT1)],"Legacy Product")</f>
        <v>1546</v>
      </c>
      <c r="O573" s="6">
        <f t="shared" si="14"/>
        <v>0</v>
      </c>
    </row>
    <row r="574" spans="1:15" x14ac:dyDescent="0.35">
      <c r="A574" s="14">
        <v>570</v>
      </c>
      <c r="B574" s="13" t="str">
        <f>_xlfn.XLOOKUP(E574,[1]!pnp[Product Code],[1]!pnp[Product Name],"Legacy Product")</f>
        <v>3-Poles Disconnect Switch, 100A</v>
      </c>
      <c r="C574" s="13" t="str">
        <f>_xlfn.XLOOKUP(E574,[1]!pnp[Product Code],[1]!pnp[Product Description],"Legacy Product")</f>
        <v>3-Poles Disconnect Switch, 100A, 600VAC, Fusible, NEMA 3R (Outdoor), (TH3363R)</v>
      </c>
      <c r="D574" s="13" t="str">
        <f t="shared" si="15"/>
        <v>ICE</v>
      </c>
      <c r="E574" s="14" t="str">
        <v>AA-FU-100A-NK</v>
      </c>
      <c r="F574" s="13" t="str">
        <f t="shared" si="16"/>
        <v>AA-FU-100A-NK</v>
      </c>
      <c r="G574" s="13">
        <v>1</v>
      </c>
      <c r="H574" s="11">
        <f>_xlfn.XLOOKUP(E574,[1]!pnp[Product Code],[1]!pnp[MSRP],"Legacy Product")</f>
        <v>647</v>
      </c>
      <c r="I574" s="12"/>
      <c r="J574" s="11"/>
      <c r="K574" s="10"/>
      <c r="L574" s="9">
        <f t="shared" si="17"/>
        <v>570</v>
      </c>
      <c r="M574" s="8">
        <f>_xlfn.XLOOKUP(E574,[1]!pnp[Product Code],[1]!pnp[MSRP],"Legacy Product")</f>
        <v>647</v>
      </c>
      <c r="N574" s="7">
        <f>_xlfn.XLOOKUP(E574,[1]!pnp[Product Code],[1]!pnp[OEM Customer (FT1)],"Legacy Product")</f>
        <v>647</v>
      </c>
      <c r="O574" s="6">
        <f t="shared" si="14"/>
        <v>0</v>
      </c>
    </row>
    <row r="575" spans="1:15" x14ac:dyDescent="0.35">
      <c r="A575" s="14">
        <v>571</v>
      </c>
      <c r="B575" s="13" t="str">
        <f>_xlfn.XLOOKUP(E575,[1]!pnp[Product Code],[1]!pnp[Product Name],"Legacy Product")</f>
        <v>3-Poles Disconnect Switch, 400A</v>
      </c>
      <c r="C575" s="13" t="str">
        <f>_xlfn.XLOOKUP(E575,[1]!pnp[Product Code],[1]!pnp[Product Description],"Legacy Product")</f>
        <v>3-Poles Disconnect Switch, 400A, 600VAC, Fusible, NEMA 3R (Outdoor), (THF3365AR)</v>
      </c>
      <c r="D575" s="13" t="str">
        <f t="shared" si="15"/>
        <v>ICE</v>
      </c>
      <c r="E575" s="14" t="str">
        <v>AA-FU-400A-NK</v>
      </c>
      <c r="F575" s="13" t="str">
        <f t="shared" si="16"/>
        <v>AA-FU-400A-NK</v>
      </c>
      <c r="G575" s="13">
        <v>1</v>
      </c>
      <c r="H575" s="11">
        <f>_xlfn.XLOOKUP(E575,[1]!pnp[Product Code],[1]!pnp[MSRP],"Legacy Product")</f>
        <v>1605</v>
      </c>
      <c r="I575" s="12"/>
      <c r="J575" s="11"/>
      <c r="K575" s="10"/>
      <c r="L575" s="9">
        <f t="shared" si="17"/>
        <v>571</v>
      </c>
      <c r="M575" s="8">
        <f>_xlfn.XLOOKUP(E575,[1]!pnp[Product Code],[1]!pnp[MSRP],"Legacy Product")</f>
        <v>1605</v>
      </c>
      <c r="N575" s="7">
        <f>_xlfn.XLOOKUP(E575,[1]!pnp[Product Code],[1]!pnp[OEM Customer (FT1)],"Legacy Product")</f>
        <v>1605</v>
      </c>
      <c r="O575" s="6">
        <f t="shared" si="14"/>
        <v>0</v>
      </c>
    </row>
    <row r="576" spans="1:15" x14ac:dyDescent="0.35">
      <c r="A576" s="14">
        <v>572</v>
      </c>
      <c r="B576" s="13" t="str">
        <f>_xlfn.XLOOKUP(E576,[1]!pnp[Product Code],[1]!pnp[Product Name],"Legacy Product")</f>
        <v>3-Poles Disconnect Switch, 60A</v>
      </c>
      <c r="C576" s="13" t="str">
        <f>_xlfn.XLOOKUP(E576,[1]!pnp[Product Code],[1]!pnp[Product Description],"Legacy Product")</f>
        <v>3-Poles Disconnect Switch, 60A, 600VAC, Fusible, NEMA 3R (Outdoor), (TH3362R)</v>
      </c>
      <c r="D576" s="13" t="str">
        <f t="shared" si="15"/>
        <v>ICE</v>
      </c>
      <c r="E576" s="14" t="str">
        <v>AA-FU-60A-NK</v>
      </c>
      <c r="F576" s="13" t="str">
        <f t="shared" si="16"/>
        <v>AA-FU-60A-NK</v>
      </c>
      <c r="G576" s="13">
        <v>1</v>
      </c>
      <c r="H576" s="11">
        <f>_xlfn.XLOOKUP(E576,[1]!pnp[Product Code],[1]!pnp[MSRP],"Legacy Product")</f>
        <v>350</v>
      </c>
      <c r="I576" s="12"/>
      <c r="J576" s="11"/>
      <c r="K576" s="10"/>
      <c r="L576" s="9">
        <f t="shared" si="17"/>
        <v>572</v>
      </c>
      <c r="M576" s="8">
        <f>_xlfn.XLOOKUP(E576,[1]!pnp[Product Code],[1]!pnp[MSRP],"Legacy Product")</f>
        <v>350</v>
      </c>
      <c r="N576" s="7">
        <f>_xlfn.XLOOKUP(E576,[1]!pnp[Product Code],[1]!pnp[OEM Customer (FT1)],"Legacy Product")</f>
        <v>350</v>
      </c>
      <c r="O576" s="6">
        <f t="shared" si="14"/>
        <v>0</v>
      </c>
    </row>
    <row r="577" spans="1:15" x14ac:dyDescent="0.35">
      <c r="A577" s="14">
        <v>573</v>
      </c>
      <c r="B577" s="13" t="str">
        <f>_xlfn.XLOOKUP(E577,[1]!pnp[Product Code],[1]!pnp[Product Name],"Legacy Product")</f>
        <v>InCharge Enhanced Care AC Level 2 - 4 Years</v>
      </c>
      <c r="C577" s="13" t="str">
        <f>_xlfn.XLOOKUP(E577,[1]!pnp[Product Code],[1]!pnp[Product Description],"Legacy Product")</f>
        <v>4 years coverage of InCharge Enhanced Care for EVSE AC Level 2 Charging Station.</v>
      </c>
      <c r="D577" s="13" t="str">
        <f t="shared" si="15"/>
        <v>ICE</v>
      </c>
      <c r="E577" s="14" t="str">
        <v>RM-ADV-ACL2-48</v>
      </c>
      <c r="F577" s="13" t="str">
        <f t="shared" si="16"/>
        <v>RM-ADV-ACL2-48</v>
      </c>
      <c r="G577" s="13">
        <v>1</v>
      </c>
      <c r="H577" s="11">
        <f>_xlfn.XLOOKUP(E577,[1]!pnp[Product Code],[1]!pnp[MSRP],"Legacy Product")</f>
        <v>4676</v>
      </c>
      <c r="I577" s="12"/>
      <c r="J577" s="11"/>
      <c r="K577" s="10"/>
      <c r="L577" s="9">
        <f t="shared" si="17"/>
        <v>573</v>
      </c>
      <c r="M577" s="8">
        <f>_xlfn.XLOOKUP(E577,[1]!pnp[Product Code],[1]!pnp[MSRP],"Legacy Product")</f>
        <v>4676</v>
      </c>
      <c r="N577" s="7">
        <f>_xlfn.XLOOKUP(E577,[1]!pnp[Product Code],[1]!pnp[OEM Customer (FT1)],"Legacy Product")</f>
        <v>4676</v>
      </c>
      <c r="O577" s="6">
        <f t="shared" si="14"/>
        <v>0</v>
      </c>
    </row>
    <row r="578" spans="1:15" x14ac:dyDescent="0.35">
      <c r="A578" s="14">
        <v>574</v>
      </c>
      <c r="B578" s="13" t="str">
        <f>_xlfn.XLOOKUP(E578,[1]!pnp[Product Code],[1]!pnp[Product Name],"Legacy Product")</f>
        <v>InCharge Enhanced Care DCFC AiO High - 4 Years</v>
      </c>
      <c r="C578" s="13" t="str">
        <f>_xlfn.XLOOKUP(E578,[1]!pnp[Product Code],[1]!pnp[Product Description],"Legacy Product")</f>
        <v>4 years coverage of InCharge Enhanced Care for EVSE DC Fast Charging All-in-One High Station.</v>
      </c>
      <c r="D578" s="13" t="str">
        <f t="shared" si="15"/>
        <v>ICE</v>
      </c>
      <c r="E578" s="14" t="str">
        <v>RM-ADV-DCAIOH-48</v>
      </c>
      <c r="F578" s="13" t="str">
        <f t="shared" si="16"/>
        <v>RM-ADV-DCAIOH-48</v>
      </c>
      <c r="G578" s="13">
        <v>1</v>
      </c>
      <c r="H578" s="11">
        <f>_xlfn.XLOOKUP(E578,[1]!pnp[Product Code],[1]!pnp[MSRP],"Legacy Product")</f>
        <v>20459</v>
      </c>
      <c r="I578" s="12"/>
      <c r="J578" s="11"/>
      <c r="K578" s="10"/>
      <c r="L578" s="9">
        <f t="shared" si="17"/>
        <v>574</v>
      </c>
      <c r="M578" s="8">
        <f>_xlfn.XLOOKUP(E578,[1]!pnp[Product Code],[1]!pnp[MSRP],"Legacy Product")</f>
        <v>20459</v>
      </c>
      <c r="N578" s="7">
        <f>_xlfn.XLOOKUP(E578,[1]!pnp[Product Code],[1]!pnp[OEM Customer (FT1)],"Legacy Product")</f>
        <v>20459</v>
      </c>
      <c r="O578" s="6">
        <f t="shared" si="14"/>
        <v>0</v>
      </c>
    </row>
    <row r="579" spans="1:15" x14ac:dyDescent="0.35">
      <c r="A579" s="14">
        <v>575</v>
      </c>
      <c r="B579" s="13" t="str">
        <f>_xlfn.XLOOKUP(E579,[1]!pnp[Product Code],[1]!pnp[Product Name],"Legacy Product")</f>
        <v>InCharge Enhanced Care DCFC AiO Low - 4 Years</v>
      </c>
      <c r="C579" s="13" t="str">
        <f>_xlfn.XLOOKUP(E579,[1]!pnp[Product Code],[1]!pnp[Product Description],"Legacy Product")</f>
        <v>4 years coverage of InCharge Enhanced Care for EVSE DC Fast Charging All-in-One Low Station.</v>
      </c>
      <c r="D579" s="13" t="str">
        <f t="shared" si="15"/>
        <v>ICE</v>
      </c>
      <c r="E579" s="14" t="str">
        <v>RM-ADV-DCAIOL-48</v>
      </c>
      <c r="F579" s="13" t="str">
        <f t="shared" si="16"/>
        <v>RM-ADV-DCAIOL-48</v>
      </c>
      <c r="G579" s="13">
        <v>1</v>
      </c>
      <c r="H579" s="11">
        <f>_xlfn.XLOOKUP(E579,[1]!pnp[Product Code],[1]!pnp[MSRP],"Legacy Product")</f>
        <v>11135</v>
      </c>
      <c r="I579" s="12"/>
      <c r="J579" s="11"/>
      <c r="K579" s="10"/>
      <c r="L579" s="9">
        <f t="shared" si="17"/>
        <v>575</v>
      </c>
      <c r="M579" s="8">
        <f>_xlfn.XLOOKUP(E579,[1]!pnp[Product Code],[1]!pnp[MSRP],"Legacy Product")</f>
        <v>11135</v>
      </c>
      <c r="N579" s="7">
        <f>_xlfn.XLOOKUP(E579,[1]!pnp[Product Code],[1]!pnp[OEM Customer (FT1)],"Legacy Product")</f>
        <v>11135</v>
      </c>
      <c r="O579" s="6">
        <f t="shared" si="14"/>
        <v>0</v>
      </c>
    </row>
    <row r="580" spans="1:15" x14ac:dyDescent="0.35">
      <c r="A580" s="14">
        <v>576</v>
      </c>
      <c r="B580" s="13" t="str">
        <f>_xlfn.XLOOKUP(E580,[1]!pnp[Product Code],[1]!pnp[Product Name],"Legacy Product")</f>
        <v>InCharge Enhanced Care DCFC AiO Medium - 4 Years</v>
      </c>
      <c r="C580" s="13" t="str">
        <f>_xlfn.XLOOKUP(E580,[1]!pnp[Product Code],[1]!pnp[Product Description],"Legacy Product")</f>
        <v>4 years coverage of InCharge Enhanced Care for EVSE DC Fast Charging All-in-One Medium Station.</v>
      </c>
      <c r="D580" s="13" t="str">
        <f t="shared" si="15"/>
        <v>ICE</v>
      </c>
      <c r="E580" s="14" t="str">
        <v>RM-ADV-DCAIOM-48</v>
      </c>
      <c r="F580" s="13" t="str">
        <f t="shared" si="16"/>
        <v>RM-ADV-DCAIOM-48</v>
      </c>
      <c r="G580" s="13">
        <v>1</v>
      </c>
      <c r="H580" s="11">
        <f>_xlfn.XLOOKUP(E580,[1]!pnp[Product Code],[1]!pnp[MSRP],"Legacy Product")</f>
        <v>18703</v>
      </c>
      <c r="I580" s="12"/>
      <c r="J580" s="11"/>
      <c r="K580" s="10"/>
      <c r="L580" s="9">
        <f t="shared" si="17"/>
        <v>576</v>
      </c>
      <c r="M580" s="8">
        <f>_xlfn.XLOOKUP(E580,[1]!pnp[Product Code],[1]!pnp[MSRP],"Legacy Product")</f>
        <v>18703</v>
      </c>
      <c r="N580" s="7">
        <f>_xlfn.XLOOKUP(E580,[1]!pnp[Product Code],[1]!pnp[OEM Customer (FT1)],"Legacy Product")</f>
        <v>18703</v>
      </c>
      <c r="O580" s="6">
        <f t="shared" si="14"/>
        <v>0</v>
      </c>
    </row>
    <row r="581" spans="1:15" x14ac:dyDescent="0.35">
      <c r="A581" s="14">
        <v>577</v>
      </c>
      <c r="B581" s="13" t="str">
        <f>_xlfn.XLOOKUP(E581,[1]!pnp[Product Code],[1]!pnp[Product Name],"Legacy Product")</f>
        <v>InCharge Enhanced Care DCWB - 4 Years</v>
      </c>
      <c r="C581" s="13" t="str">
        <f>_xlfn.XLOOKUP(E581,[1]!pnp[Product Code],[1]!pnp[Product Description],"Legacy Product")</f>
        <v>4 years coverage of InCharge Enhanced Care for EVSE DC Wallbox Charging Station.</v>
      </c>
      <c r="D581" s="13" t="str">
        <f t="shared" si="15"/>
        <v>ICE</v>
      </c>
      <c r="E581" s="14" t="str">
        <v>RM-ADV-DCWB-48</v>
      </c>
      <c r="F581" s="13" t="str">
        <f t="shared" si="16"/>
        <v>RM-ADV-DCWB-48</v>
      </c>
      <c r="G581" s="13">
        <v>1</v>
      </c>
      <c r="H581" s="11">
        <f>_xlfn.XLOOKUP(E581,[1]!pnp[Product Code],[1]!pnp[MSRP],"Legacy Product")</f>
        <v>10299</v>
      </c>
      <c r="I581" s="12"/>
      <c r="J581" s="11"/>
      <c r="K581" s="10"/>
      <c r="L581" s="9">
        <f t="shared" si="17"/>
        <v>577</v>
      </c>
      <c r="M581" s="8">
        <f>_xlfn.XLOOKUP(E581,[1]!pnp[Product Code],[1]!pnp[MSRP],"Legacy Product")</f>
        <v>10299</v>
      </c>
      <c r="N581" s="7">
        <f>_xlfn.XLOOKUP(E581,[1]!pnp[Product Code],[1]!pnp[OEM Customer (FT1)],"Legacy Product")</f>
        <v>10299</v>
      </c>
      <c r="O581" s="6">
        <f t="shared" ref="O581:O644" si="18">IFERROR((M581-N581)/M581,"")</f>
        <v>0</v>
      </c>
    </row>
    <row r="582" spans="1:15" x14ac:dyDescent="0.35">
      <c r="A582" s="14">
        <v>578</v>
      </c>
      <c r="B582" s="13" t="str">
        <f>_xlfn.XLOOKUP(E582,[1]!pnp[Product Code],[1]!pnp[Product Name],"Legacy Product")</f>
        <v>InCharge Enhanced Care Dual AC Level 2 - 4 Years</v>
      </c>
      <c r="C582" s="13" t="str">
        <f>_xlfn.XLOOKUP(E582,[1]!pnp[Product Code],[1]!pnp[Product Description],"Legacy Product")</f>
        <v>4 years coverage of InCharge Enhanced Care for EVSE Dual AC Level 2 Charging Station.</v>
      </c>
      <c r="D582" s="13" t="str">
        <f t="shared" si="15"/>
        <v>ICE</v>
      </c>
      <c r="E582" s="14" t="str">
        <v>RM-ADV-DACL2-48</v>
      </c>
      <c r="F582" s="13" t="str">
        <f t="shared" si="16"/>
        <v>RM-ADV-DACL2-48</v>
      </c>
      <c r="G582" s="13">
        <v>1</v>
      </c>
      <c r="H582" s="11">
        <f>_xlfn.XLOOKUP(E582,[1]!pnp[Product Code],[1]!pnp[MSRP],"Legacy Product")</f>
        <v>7488</v>
      </c>
      <c r="I582" s="12"/>
      <c r="J582" s="11"/>
      <c r="K582" s="10"/>
      <c r="L582" s="9">
        <f t="shared" si="17"/>
        <v>578</v>
      </c>
      <c r="M582" s="8">
        <f>_xlfn.XLOOKUP(E582,[1]!pnp[Product Code],[1]!pnp[MSRP],"Legacy Product")</f>
        <v>7488</v>
      </c>
      <c r="N582" s="7">
        <f>_xlfn.XLOOKUP(E582,[1]!pnp[Product Code],[1]!pnp[OEM Customer (FT1)],"Legacy Product")</f>
        <v>7488</v>
      </c>
      <c r="O582" s="6">
        <f t="shared" si="18"/>
        <v>0</v>
      </c>
    </row>
    <row r="583" spans="1:15" x14ac:dyDescent="0.35">
      <c r="A583" s="14">
        <v>579</v>
      </c>
      <c r="B583" s="13" t="str">
        <f>_xlfn.XLOOKUP(E583,[1]!pnp[Product Code],[1]!pnp[Product Name],"Legacy Product")</f>
        <v>InCharge Enhanced Care HP Battery Cube - 4 Years</v>
      </c>
      <c r="C583" s="13" t="str">
        <f>_xlfn.XLOOKUP(E583,[1]!pnp[Product Code],[1]!pnp[Product Description],"Legacy Product")</f>
        <v>4 years coverage of InCharge Enhanced Care for EVSE High Power Battery Cube.</v>
      </c>
      <c r="D583" s="13" t="str">
        <f t="shared" si="15"/>
        <v>ICE</v>
      </c>
      <c r="E583" s="14" t="str">
        <v>RM-ADV-HPBC-48</v>
      </c>
      <c r="F583" s="13" t="str">
        <f t="shared" si="16"/>
        <v>RM-ADV-HPBC-48</v>
      </c>
      <c r="G583" s="13">
        <v>1</v>
      </c>
      <c r="H583" s="11">
        <f>_xlfn.XLOOKUP(E583,[1]!pnp[Product Code],[1]!pnp[MSRP],"Legacy Product")</f>
        <v>31556</v>
      </c>
      <c r="I583" s="12"/>
      <c r="J583" s="11"/>
      <c r="K583" s="10"/>
      <c r="L583" s="9">
        <f t="shared" si="17"/>
        <v>579</v>
      </c>
      <c r="M583" s="8">
        <f>_xlfn.XLOOKUP(E583,[1]!pnp[Product Code],[1]!pnp[MSRP],"Legacy Product")</f>
        <v>31556</v>
      </c>
      <c r="N583" s="7">
        <f>_xlfn.XLOOKUP(E583,[1]!pnp[Product Code],[1]!pnp[OEM Customer (FT1)],"Legacy Product")</f>
        <v>31556</v>
      </c>
      <c r="O583" s="6">
        <f t="shared" si="18"/>
        <v>0</v>
      </c>
    </row>
    <row r="584" spans="1:15" x14ac:dyDescent="0.35">
      <c r="A584" s="14">
        <v>580</v>
      </c>
      <c r="B584" s="13" t="str">
        <f>_xlfn.XLOOKUP(E584,[1]!pnp[Product Code],[1]!pnp[Product Name],"Legacy Product")</f>
        <v>InCharge Enhanced Care HP Dispenser - 4 Years</v>
      </c>
      <c r="C584" s="13" t="str">
        <f>_xlfn.XLOOKUP(E584,[1]!pnp[Product Code],[1]!pnp[Product Description],"Legacy Product")</f>
        <v>4 years coverage of InCharge Enhanced Care for EVSE High Power Dispenser Station.</v>
      </c>
      <c r="D584" s="13" t="str">
        <f t="shared" si="15"/>
        <v>ICE</v>
      </c>
      <c r="E584" s="14" t="str">
        <v>RM-ADV-HPD-48</v>
      </c>
      <c r="F584" s="13" t="str">
        <f t="shared" si="16"/>
        <v>RM-ADV-HPD-48</v>
      </c>
      <c r="G584" s="13">
        <v>1</v>
      </c>
      <c r="H584" s="11">
        <f>_xlfn.XLOOKUP(E584,[1]!pnp[Product Code],[1]!pnp[MSRP],"Legacy Product")</f>
        <v>19373</v>
      </c>
      <c r="I584" s="12"/>
      <c r="J584" s="11"/>
      <c r="K584" s="10"/>
      <c r="L584" s="9">
        <f t="shared" si="17"/>
        <v>580</v>
      </c>
      <c r="M584" s="8">
        <f>_xlfn.XLOOKUP(E584,[1]!pnp[Product Code],[1]!pnp[MSRP],"Legacy Product")</f>
        <v>19373</v>
      </c>
      <c r="N584" s="7">
        <f>_xlfn.XLOOKUP(E584,[1]!pnp[Product Code],[1]!pnp[OEM Customer (FT1)],"Legacy Product")</f>
        <v>19373</v>
      </c>
      <c r="O584" s="6">
        <f t="shared" si="18"/>
        <v>0</v>
      </c>
    </row>
    <row r="585" spans="1:15" x14ac:dyDescent="0.35">
      <c r="A585" s="14">
        <v>581</v>
      </c>
      <c r="B585" s="13" t="str">
        <f>_xlfn.XLOOKUP(E585,[1]!pnp[Product Code],[1]!pnp[Product Name],"Legacy Product")</f>
        <v>InCharge Enhanced Care HP Cabinet - 4 Years</v>
      </c>
      <c r="C585" s="13" t="str">
        <f>_xlfn.XLOOKUP(E585,[1]!pnp[Product Code],[1]!pnp[Product Description],"Legacy Product")</f>
        <v>4 years coverage of InCharge Enhanced Care for EVSE High Power Station.</v>
      </c>
      <c r="D585" s="13" t="str">
        <f t="shared" si="15"/>
        <v>ICE</v>
      </c>
      <c r="E585" s="14" t="str">
        <v>RM-ADV-HPC-48</v>
      </c>
      <c r="F585" s="13" t="str">
        <f t="shared" si="16"/>
        <v>RM-ADV-HPC-48</v>
      </c>
      <c r="G585" s="13">
        <v>1</v>
      </c>
      <c r="H585" s="11">
        <f>_xlfn.XLOOKUP(E585,[1]!pnp[Product Code],[1]!pnp[MSRP],"Legacy Product")</f>
        <v>31556</v>
      </c>
      <c r="I585" s="12"/>
      <c r="J585" s="11"/>
      <c r="K585" s="10"/>
      <c r="L585" s="9">
        <f t="shared" si="17"/>
        <v>581</v>
      </c>
      <c r="M585" s="8">
        <f>_xlfn.XLOOKUP(E585,[1]!pnp[Product Code],[1]!pnp[MSRP],"Legacy Product")</f>
        <v>31556</v>
      </c>
      <c r="N585" s="7">
        <f>_xlfn.XLOOKUP(E585,[1]!pnp[Product Code],[1]!pnp[OEM Customer (FT1)],"Legacy Product")</f>
        <v>31556</v>
      </c>
      <c r="O585" s="6">
        <f t="shared" si="18"/>
        <v>0</v>
      </c>
    </row>
    <row r="586" spans="1:15" x14ac:dyDescent="0.35">
      <c r="A586" s="14">
        <v>582</v>
      </c>
      <c r="B586" s="13" t="str">
        <f>_xlfn.XLOOKUP(E586,[1]!pnp[Product Code],[1]!pnp[Product Name],"Legacy Product")</f>
        <v>InCharge Ultimate Care AC Level 2 - 4 Years</v>
      </c>
      <c r="C586" s="13" t="str">
        <f>_xlfn.XLOOKUP(E586,[1]!pnp[Product Code],[1]!pnp[Product Description],"Legacy Product")</f>
        <v>4 years coverage of InCharge Ultimate Care for EVSE AC Level 2 Charging Station.</v>
      </c>
      <c r="D586" s="13" t="str">
        <f t="shared" si="15"/>
        <v>ICE</v>
      </c>
      <c r="E586" s="14" t="str">
        <v>RM-PRM-ACL2-48</v>
      </c>
      <c r="F586" s="13" t="str">
        <f t="shared" si="16"/>
        <v>RM-PRM-ACL2-48</v>
      </c>
      <c r="G586" s="13">
        <v>1</v>
      </c>
      <c r="H586" s="11">
        <f>_xlfn.XLOOKUP(E586,[1]!pnp[Product Code],[1]!pnp[MSRP],"Legacy Product")</f>
        <v>7853</v>
      </c>
      <c r="I586" s="12"/>
      <c r="J586" s="11"/>
      <c r="K586" s="10"/>
      <c r="L586" s="9">
        <f t="shared" si="17"/>
        <v>582</v>
      </c>
      <c r="M586" s="8">
        <f>_xlfn.XLOOKUP(E586,[1]!pnp[Product Code],[1]!pnp[MSRP],"Legacy Product")</f>
        <v>7853</v>
      </c>
      <c r="N586" s="7">
        <f>_xlfn.XLOOKUP(E586,[1]!pnp[Product Code],[1]!pnp[OEM Customer (FT1)],"Legacy Product")</f>
        <v>7853</v>
      </c>
      <c r="O586" s="6">
        <f t="shared" si="18"/>
        <v>0</v>
      </c>
    </row>
    <row r="587" spans="1:15" x14ac:dyDescent="0.35">
      <c r="A587" s="14">
        <v>583</v>
      </c>
      <c r="B587" s="13" t="str">
        <f>_xlfn.XLOOKUP(E587,[1]!pnp[Product Code],[1]!pnp[Product Name],"Legacy Product")</f>
        <v>InCharge Ultimate Care DCFC AiO High - 4 Years</v>
      </c>
      <c r="C587" s="13" t="str">
        <f>_xlfn.XLOOKUP(E587,[1]!pnp[Product Code],[1]!pnp[Product Description],"Legacy Product")</f>
        <v>4 years coverage of InCharge Ultimate Care for EVSE DC Fast Charging All-in-One High Station.</v>
      </c>
      <c r="D587" s="13" t="str">
        <f t="shared" si="15"/>
        <v>ICE</v>
      </c>
      <c r="E587" s="14" t="str">
        <v>RM-PRM-DCAIOH-48</v>
      </c>
      <c r="F587" s="13" t="str">
        <f t="shared" si="16"/>
        <v>RM-PRM-DCAIOH-48</v>
      </c>
      <c r="G587" s="13">
        <v>1</v>
      </c>
      <c r="H587" s="11">
        <f>_xlfn.XLOOKUP(E587,[1]!pnp[Product Code],[1]!pnp[MSRP],"Legacy Product")</f>
        <v>24883</v>
      </c>
      <c r="I587" s="12"/>
      <c r="J587" s="11"/>
      <c r="K587" s="10"/>
      <c r="L587" s="9">
        <f t="shared" si="17"/>
        <v>583</v>
      </c>
      <c r="M587" s="8">
        <f>_xlfn.XLOOKUP(E587,[1]!pnp[Product Code],[1]!pnp[MSRP],"Legacy Product")</f>
        <v>24883</v>
      </c>
      <c r="N587" s="7">
        <f>_xlfn.XLOOKUP(E587,[1]!pnp[Product Code],[1]!pnp[OEM Customer (FT1)],"Legacy Product")</f>
        <v>24883</v>
      </c>
      <c r="O587" s="6">
        <f t="shared" si="18"/>
        <v>0</v>
      </c>
    </row>
    <row r="588" spans="1:15" x14ac:dyDescent="0.35">
      <c r="A588" s="14">
        <v>584</v>
      </c>
      <c r="B588" s="13" t="str">
        <f>_xlfn.XLOOKUP(E588,[1]!pnp[Product Code],[1]!pnp[Product Name],"Legacy Product")</f>
        <v>InCharge Ultimate Care DCFC AiO Low - 4 Years</v>
      </c>
      <c r="C588" s="13" t="str">
        <f>_xlfn.XLOOKUP(E588,[1]!pnp[Product Code],[1]!pnp[Product Description],"Legacy Product")</f>
        <v>4 years coverage of InCharge Ultimate Care for EVSE DC Fast Charging All-in-One Low Station.</v>
      </c>
      <c r="D588" s="13" t="str">
        <f t="shared" si="15"/>
        <v>ICE</v>
      </c>
      <c r="E588" s="14" t="str">
        <v>RM-PRM-DCAIOL-48</v>
      </c>
      <c r="F588" s="13" t="str">
        <f t="shared" si="16"/>
        <v>RM-PRM-DCAIOL-48</v>
      </c>
      <c r="G588" s="13">
        <v>1</v>
      </c>
      <c r="H588" s="11">
        <f>_xlfn.XLOOKUP(E588,[1]!pnp[Product Code],[1]!pnp[MSRP],"Legacy Product")</f>
        <v>14783</v>
      </c>
      <c r="I588" s="12"/>
      <c r="J588" s="11"/>
      <c r="K588" s="10"/>
      <c r="L588" s="9">
        <f t="shared" si="17"/>
        <v>584</v>
      </c>
      <c r="M588" s="8">
        <f>_xlfn.XLOOKUP(E588,[1]!pnp[Product Code],[1]!pnp[MSRP],"Legacy Product")</f>
        <v>14783</v>
      </c>
      <c r="N588" s="7">
        <f>_xlfn.XLOOKUP(E588,[1]!pnp[Product Code],[1]!pnp[OEM Customer (FT1)],"Legacy Product")</f>
        <v>14783</v>
      </c>
      <c r="O588" s="6">
        <f t="shared" si="18"/>
        <v>0</v>
      </c>
    </row>
    <row r="589" spans="1:15" x14ac:dyDescent="0.35">
      <c r="A589" s="14">
        <v>585</v>
      </c>
      <c r="B589" s="13" t="str">
        <f>_xlfn.XLOOKUP(E589,[1]!pnp[Product Code],[1]!pnp[Product Name],"Legacy Product")</f>
        <v>InCharge Ultimate Care DCFC AiO Medium - 4 Years</v>
      </c>
      <c r="C589" s="13" t="str">
        <f>_xlfn.XLOOKUP(E589,[1]!pnp[Product Code],[1]!pnp[Product Description],"Legacy Product")</f>
        <v>4 years coverage of InCharge Ultimate Care for EVSE DC Fast Charging All-in-One Medium Station.</v>
      </c>
      <c r="D589" s="13" t="str">
        <f t="shared" si="15"/>
        <v>ICE</v>
      </c>
      <c r="E589" s="14" t="str">
        <v>RM-PRM-DCAIOM-48</v>
      </c>
      <c r="F589" s="13" t="str">
        <f t="shared" si="16"/>
        <v>RM-PRM-DCAIOM-48</v>
      </c>
      <c r="G589" s="13">
        <v>1</v>
      </c>
      <c r="H589" s="11">
        <f>_xlfn.XLOOKUP(E589,[1]!pnp[Product Code],[1]!pnp[MSRP],"Legacy Product")</f>
        <v>22981</v>
      </c>
      <c r="I589" s="12"/>
      <c r="J589" s="11"/>
      <c r="K589" s="10"/>
      <c r="L589" s="9">
        <f t="shared" si="17"/>
        <v>585</v>
      </c>
      <c r="M589" s="8">
        <f>_xlfn.XLOOKUP(E589,[1]!pnp[Product Code],[1]!pnp[MSRP],"Legacy Product")</f>
        <v>22981</v>
      </c>
      <c r="N589" s="7">
        <f>_xlfn.XLOOKUP(E589,[1]!pnp[Product Code],[1]!pnp[OEM Customer (FT1)],"Legacy Product")</f>
        <v>22981</v>
      </c>
      <c r="O589" s="6">
        <f t="shared" si="18"/>
        <v>0</v>
      </c>
    </row>
    <row r="590" spans="1:15" x14ac:dyDescent="0.35">
      <c r="A590" s="14">
        <v>586</v>
      </c>
      <c r="B590" s="13" t="str">
        <f>_xlfn.XLOOKUP(E590,[1]!pnp[Product Code],[1]!pnp[Product Name],"Legacy Product")</f>
        <v>InCharge Ultimate Care DCWB - 4 Years</v>
      </c>
      <c r="C590" s="13" t="str">
        <f>_xlfn.XLOOKUP(E590,[1]!pnp[Product Code],[1]!pnp[Product Description],"Legacy Product")</f>
        <v>4 years coverage of InCharge Ultimate Care for EVSE DC Wallbox Charging Station.</v>
      </c>
      <c r="D590" s="13" t="str">
        <f t="shared" si="15"/>
        <v>ICE</v>
      </c>
      <c r="E590" s="14" t="str">
        <v>RM-PRM-DCWB-48</v>
      </c>
      <c r="F590" s="13" t="str">
        <f t="shared" si="16"/>
        <v>RM-PRM-DCWB-48</v>
      </c>
      <c r="G590" s="13">
        <v>1</v>
      </c>
      <c r="H590" s="11">
        <f>_xlfn.XLOOKUP(E590,[1]!pnp[Product Code],[1]!pnp[MSRP],"Legacy Product")</f>
        <v>13911</v>
      </c>
      <c r="I590" s="12"/>
      <c r="J590" s="11"/>
      <c r="K590" s="10"/>
      <c r="L590" s="9">
        <f t="shared" si="17"/>
        <v>586</v>
      </c>
      <c r="M590" s="8">
        <f>_xlfn.XLOOKUP(E590,[1]!pnp[Product Code],[1]!pnp[MSRP],"Legacy Product")</f>
        <v>13911</v>
      </c>
      <c r="N590" s="7">
        <f>_xlfn.XLOOKUP(E590,[1]!pnp[Product Code],[1]!pnp[OEM Customer (FT1)],"Legacy Product")</f>
        <v>13911</v>
      </c>
      <c r="O590" s="6">
        <f t="shared" si="18"/>
        <v>0</v>
      </c>
    </row>
    <row r="591" spans="1:15" x14ac:dyDescent="0.35">
      <c r="A591" s="14">
        <v>587</v>
      </c>
      <c r="B591" s="13" t="str">
        <f>_xlfn.XLOOKUP(E591,[1]!pnp[Product Code],[1]!pnp[Product Name],"Legacy Product")</f>
        <v>InCharge Ultimate Care Dual AC Level 2 - 4 Years</v>
      </c>
      <c r="C591" s="13" t="str">
        <f>_xlfn.XLOOKUP(E591,[1]!pnp[Product Code],[1]!pnp[Product Description],"Legacy Product")</f>
        <v>4 years coverage of InCharge Ultimate Care for EVSE Dual AC Level 2 Charging Station.</v>
      </c>
      <c r="D591" s="13" t="str">
        <f t="shared" si="15"/>
        <v>ICE</v>
      </c>
      <c r="E591" s="14" t="str">
        <v>RM-PRM-DACL2-48</v>
      </c>
      <c r="F591" s="13" t="str">
        <f t="shared" si="16"/>
        <v>RM-PRM-DACL2-48</v>
      </c>
      <c r="G591" s="13">
        <v>1</v>
      </c>
      <c r="H591" s="11">
        <f>_xlfn.XLOOKUP(E591,[1]!pnp[Product Code],[1]!pnp[MSRP],"Legacy Product")</f>
        <v>10882</v>
      </c>
      <c r="I591" s="12"/>
      <c r="J591" s="11"/>
      <c r="K591" s="10"/>
      <c r="L591" s="9">
        <f t="shared" si="17"/>
        <v>587</v>
      </c>
      <c r="M591" s="8">
        <f>_xlfn.XLOOKUP(E591,[1]!pnp[Product Code],[1]!pnp[MSRP],"Legacy Product")</f>
        <v>10882</v>
      </c>
      <c r="N591" s="7">
        <f>_xlfn.XLOOKUP(E591,[1]!pnp[Product Code],[1]!pnp[OEM Customer (FT1)],"Legacy Product")</f>
        <v>10882</v>
      </c>
      <c r="O591" s="6">
        <f t="shared" si="18"/>
        <v>0</v>
      </c>
    </row>
    <row r="592" spans="1:15" x14ac:dyDescent="0.35">
      <c r="A592" s="14">
        <v>588</v>
      </c>
      <c r="B592" s="13" t="str">
        <f>_xlfn.XLOOKUP(E592,[1]!pnp[Product Code],[1]!pnp[Product Name],"Legacy Product")</f>
        <v>InCharge Ultimate Care HP Battery Cube- 4 Years</v>
      </c>
      <c r="C592" s="13" t="str">
        <f>_xlfn.XLOOKUP(E592,[1]!pnp[Product Code],[1]!pnp[Product Description],"Legacy Product")</f>
        <v>4 years coverage of InCharge Ultimate Care for EVSE High Power Battery Cube.</v>
      </c>
      <c r="D592" s="13" t="str">
        <f t="shared" si="15"/>
        <v>ICE</v>
      </c>
      <c r="E592" s="14" t="str">
        <v>RM-PRM-HPBC-48</v>
      </c>
      <c r="F592" s="13" t="str">
        <f t="shared" si="16"/>
        <v>RM-PRM-HPBC-48</v>
      </c>
      <c r="G592" s="13">
        <v>1</v>
      </c>
      <c r="H592" s="11">
        <f>_xlfn.XLOOKUP(E592,[1]!pnp[Product Code],[1]!pnp[MSRP],"Legacy Product")</f>
        <v>39055</v>
      </c>
      <c r="I592" s="12"/>
      <c r="J592" s="11"/>
      <c r="K592" s="10"/>
      <c r="L592" s="9">
        <f t="shared" si="17"/>
        <v>588</v>
      </c>
      <c r="M592" s="8">
        <f>_xlfn.XLOOKUP(E592,[1]!pnp[Product Code],[1]!pnp[MSRP],"Legacy Product")</f>
        <v>39055</v>
      </c>
      <c r="N592" s="7">
        <f>_xlfn.XLOOKUP(E592,[1]!pnp[Product Code],[1]!pnp[OEM Customer (FT1)],"Legacy Product")</f>
        <v>39055</v>
      </c>
      <c r="O592" s="6">
        <f t="shared" si="18"/>
        <v>0</v>
      </c>
    </row>
    <row r="593" spans="1:15" x14ac:dyDescent="0.35">
      <c r="A593" s="14">
        <v>589</v>
      </c>
      <c r="B593" s="13" t="str">
        <f>_xlfn.XLOOKUP(E593,[1]!pnp[Product Code],[1]!pnp[Product Name],"Legacy Product")</f>
        <v>InCharge Ultimate Care HP Dispenser - 4 Years</v>
      </c>
      <c r="C593" s="13" t="str">
        <f>_xlfn.XLOOKUP(E593,[1]!pnp[Product Code],[1]!pnp[Product Description],"Legacy Product")</f>
        <v>4 years coverage of InCharge Ultimate Care for EVSE High Power Dispenser Station.</v>
      </c>
      <c r="D593" s="13" t="str">
        <f t="shared" si="15"/>
        <v>ICE</v>
      </c>
      <c r="E593" s="14" t="str">
        <v>RM-PRM-HPD-48</v>
      </c>
      <c r="F593" s="13" t="str">
        <f t="shared" si="16"/>
        <v>RM-PRM-HPD-48</v>
      </c>
      <c r="G593" s="13">
        <v>1</v>
      </c>
      <c r="H593" s="11">
        <f>_xlfn.XLOOKUP(E593,[1]!pnp[Product Code],[1]!pnp[MSRP],"Legacy Product")</f>
        <v>23708</v>
      </c>
      <c r="I593" s="12"/>
      <c r="J593" s="11"/>
      <c r="K593" s="10"/>
      <c r="L593" s="9">
        <f t="shared" si="17"/>
        <v>589</v>
      </c>
      <c r="M593" s="8">
        <f>_xlfn.XLOOKUP(E593,[1]!pnp[Product Code],[1]!pnp[MSRP],"Legacy Product")</f>
        <v>23708</v>
      </c>
      <c r="N593" s="7">
        <f>_xlfn.XLOOKUP(E593,[1]!pnp[Product Code],[1]!pnp[OEM Customer (FT1)],"Legacy Product")</f>
        <v>23708</v>
      </c>
      <c r="O593" s="6">
        <f t="shared" si="18"/>
        <v>0</v>
      </c>
    </row>
    <row r="594" spans="1:15" x14ac:dyDescent="0.35">
      <c r="A594" s="14">
        <v>590</v>
      </c>
      <c r="B594" s="13" t="str">
        <f>_xlfn.XLOOKUP(E594,[1]!pnp[Product Code],[1]!pnp[Product Name],"Legacy Product")</f>
        <v>InCharge Ultimate Care HP Cabinet - 4 Years</v>
      </c>
      <c r="C594" s="13" t="str">
        <f>_xlfn.XLOOKUP(E594,[1]!pnp[Product Code],[1]!pnp[Product Description],"Legacy Product")</f>
        <v>4 years coverage of InCharge Ultimate Care for EVSE High Power Station.</v>
      </c>
      <c r="D594" s="13" t="str">
        <f t="shared" si="15"/>
        <v>ICE</v>
      </c>
      <c r="E594" s="14" t="str">
        <v>RM-PRM-HPC-48</v>
      </c>
      <c r="F594" s="13" t="str">
        <f t="shared" si="16"/>
        <v>RM-PRM-HPC-48</v>
      </c>
      <c r="G594" s="13">
        <v>1</v>
      </c>
      <c r="H594" s="11">
        <f>_xlfn.XLOOKUP(E594,[1]!pnp[Product Code],[1]!pnp[MSRP],"Legacy Product")</f>
        <v>39055</v>
      </c>
      <c r="I594" s="12"/>
      <c r="J594" s="11"/>
      <c r="K594" s="10"/>
      <c r="L594" s="9">
        <f t="shared" si="17"/>
        <v>590</v>
      </c>
      <c r="M594" s="8">
        <f>_xlfn.XLOOKUP(E594,[1]!pnp[Product Code],[1]!pnp[MSRP],"Legacy Product")</f>
        <v>39055</v>
      </c>
      <c r="N594" s="7">
        <f>_xlfn.XLOOKUP(E594,[1]!pnp[Product Code],[1]!pnp[OEM Customer (FT1)],"Legacy Product")</f>
        <v>39055</v>
      </c>
      <c r="O594" s="6">
        <f t="shared" si="18"/>
        <v>0</v>
      </c>
    </row>
    <row r="595" spans="1:15" x14ac:dyDescent="0.35">
      <c r="A595" s="14">
        <v>591</v>
      </c>
      <c r="B595" s="13" t="str">
        <f>_xlfn.XLOOKUP(E595,[1]!pnp[Product Code],[1]!pnp[Product Name],"Legacy Product")</f>
        <v>Preventative Maintenance AC Level 2 - Annual Visit - 4 Years Prepaid</v>
      </c>
      <c r="C595" s="13" t="str">
        <f>_xlfn.XLOOKUP(E595,[1]!pnp[Product Code],[1]!pnp[Product Description],"Legacy Product")</f>
        <v>4 years coverage of Preventative Maintenance for (1) EVSE AC Level 2 Charging Station.  Annual Visit.</v>
      </c>
      <c r="D595" s="13" t="str">
        <f t="shared" ref="D595:D658" si="19">IF(OR(LEFT(E595,3)="ADC",LEFT(E595,3)="AL2"), "ABB E-mobility Inc.", "ICE")</f>
        <v>ICE</v>
      </c>
      <c r="E595" s="14" t="str">
        <v>PM-ACL2-AV-48</v>
      </c>
      <c r="F595" s="13" t="str">
        <f t="shared" ref="F595:F658" si="20">E595</f>
        <v>PM-ACL2-AV-48</v>
      </c>
      <c r="G595" s="13">
        <v>1</v>
      </c>
      <c r="H595" s="11">
        <f>_xlfn.XLOOKUP(E595,[1]!pnp[Product Code],[1]!pnp[MSRP],"Legacy Product")</f>
        <v>2857.6</v>
      </c>
      <c r="I595" s="12"/>
      <c r="J595" s="11"/>
      <c r="K595" s="10"/>
      <c r="L595" s="9">
        <f t="shared" ref="L595:L658" si="21">A595</f>
        <v>591</v>
      </c>
      <c r="M595" s="8">
        <f>_xlfn.XLOOKUP(E595,[1]!pnp[Product Code],[1]!pnp[MSRP],"Legacy Product")</f>
        <v>2857.6</v>
      </c>
      <c r="N595" s="7">
        <f>_xlfn.XLOOKUP(E595,[1]!pnp[Product Code],[1]!pnp[OEM Customer (FT1)],"Legacy Product")</f>
        <v>2857.6</v>
      </c>
      <c r="O595" s="6">
        <f t="shared" si="18"/>
        <v>0</v>
      </c>
    </row>
    <row r="596" spans="1:15" x14ac:dyDescent="0.35">
      <c r="A596" s="14">
        <v>592</v>
      </c>
      <c r="B596" s="13" t="str">
        <f>_xlfn.XLOOKUP(E596,[1]!pnp[Product Code],[1]!pnp[Product Name],"Legacy Product")</f>
        <v>Preventative Maintenance AC Level 2 - Semi-Annual Visit - 4 Years Prepaid</v>
      </c>
      <c r="C596" s="13" t="str">
        <f>_xlfn.XLOOKUP(E596,[1]!pnp[Product Code],[1]!pnp[Product Description],"Legacy Product")</f>
        <v>4 years coverage of Preventative Maintenance for (1) EVSE AC Level 2 Charging Station.  Semi-Annual Visit.</v>
      </c>
      <c r="D596" s="13" t="str">
        <f t="shared" si="19"/>
        <v>ICE</v>
      </c>
      <c r="E596" s="14" t="str">
        <v>PM-ACL2-BV-48</v>
      </c>
      <c r="F596" s="13" t="str">
        <f t="shared" si="20"/>
        <v>PM-ACL2-BV-48</v>
      </c>
      <c r="G596" s="13">
        <v>1</v>
      </c>
      <c r="H596" s="11">
        <f>_xlfn.XLOOKUP(E596,[1]!pnp[Product Code],[1]!pnp[MSRP],"Legacy Product")</f>
        <v>5715.2</v>
      </c>
      <c r="I596" s="12"/>
      <c r="J596" s="11"/>
      <c r="K596" s="10"/>
      <c r="L596" s="9">
        <f t="shared" si="21"/>
        <v>592</v>
      </c>
      <c r="M596" s="8">
        <f>_xlfn.XLOOKUP(E596,[1]!pnp[Product Code],[1]!pnp[MSRP],"Legacy Product")</f>
        <v>5715.2</v>
      </c>
      <c r="N596" s="7">
        <f>_xlfn.XLOOKUP(E596,[1]!pnp[Product Code],[1]!pnp[OEM Customer (FT1)],"Legacy Product")</f>
        <v>5715.2</v>
      </c>
      <c r="O596" s="6">
        <f t="shared" si="18"/>
        <v>0</v>
      </c>
    </row>
    <row r="597" spans="1:15" x14ac:dyDescent="0.35">
      <c r="A597" s="14">
        <v>593</v>
      </c>
      <c r="B597" s="13" t="str">
        <f>_xlfn.XLOOKUP(E597,[1]!pnp[Product Code],[1]!pnp[Product Name],"Legacy Product")</f>
        <v>Preventative Maintenance DC Fast Charging - Annual Visit - 4 Years Prepaid</v>
      </c>
      <c r="C597" s="13" t="str">
        <f>_xlfn.XLOOKUP(E597,[1]!pnp[Product Code],[1]!pnp[Product Description],"Legacy Product")</f>
        <v>4 years coverage of Preventative Maintenance for (1) EVSE DC Fast Charging Station.  Annual Visit.</v>
      </c>
      <c r="D597" s="13" t="str">
        <f t="shared" si="19"/>
        <v>ICE</v>
      </c>
      <c r="E597" s="14" t="str">
        <v>PM-DCFC-AV-48</v>
      </c>
      <c r="F597" s="13" t="str">
        <f t="shared" si="20"/>
        <v>PM-DCFC-AV-48</v>
      </c>
      <c r="G597" s="13">
        <v>1</v>
      </c>
      <c r="H597" s="11">
        <f>_xlfn.XLOOKUP(E597,[1]!pnp[Product Code],[1]!pnp[MSRP],"Legacy Product")</f>
        <v>3609.6</v>
      </c>
      <c r="I597" s="12"/>
      <c r="J597" s="11"/>
      <c r="K597" s="10"/>
      <c r="L597" s="9">
        <f t="shared" si="21"/>
        <v>593</v>
      </c>
      <c r="M597" s="8">
        <f>_xlfn.XLOOKUP(E597,[1]!pnp[Product Code],[1]!pnp[MSRP],"Legacy Product")</f>
        <v>3609.6</v>
      </c>
      <c r="N597" s="7">
        <f>_xlfn.XLOOKUP(E597,[1]!pnp[Product Code],[1]!pnp[OEM Customer (FT1)],"Legacy Product")</f>
        <v>3609.6</v>
      </c>
      <c r="O597" s="6">
        <f t="shared" si="18"/>
        <v>0</v>
      </c>
    </row>
    <row r="598" spans="1:15" x14ac:dyDescent="0.35">
      <c r="A598" s="14">
        <v>594</v>
      </c>
      <c r="B598" s="13" t="str">
        <f>_xlfn.XLOOKUP(E598,[1]!pnp[Product Code],[1]!pnp[Product Name],"Legacy Product")</f>
        <v>Preventative Maintenance DC Fast Charging - Semi-Annual Visit - 4 Years Prepaid</v>
      </c>
      <c r="C598" s="13" t="str">
        <f>_xlfn.XLOOKUP(E598,[1]!pnp[Product Code],[1]!pnp[Product Description],"Legacy Product")</f>
        <v>4 years coverage of Preventative Maintenance for (1) EVSE DC Fast Charging Station.  Semi-Annual Visit.</v>
      </c>
      <c r="D598" s="13" t="str">
        <f t="shared" si="19"/>
        <v>ICE</v>
      </c>
      <c r="E598" s="14" t="str">
        <v>PM-DCFC-BV-48</v>
      </c>
      <c r="F598" s="13" t="str">
        <f t="shared" si="20"/>
        <v>PM-DCFC-BV-48</v>
      </c>
      <c r="G598" s="13">
        <v>1</v>
      </c>
      <c r="H598" s="11">
        <f>_xlfn.XLOOKUP(E598,[1]!pnp[Product Code],[1]!pnp[MSRP],"Legacy Product")</f>
        <v>6467.2</v>
      </c>
      <c r="I598" s="12"/>
      <c r="J598" s="11"/>
      <c r="K598" s="10"/>
      <c r="L598" s="9">
        <f t="shared" si="21"/>
        <v>594</v>
      </c>
      <c r="M598" s="8">
        <f>_xlfn.XLOOKUP(E598,[1]!pnp[Product Code],[1]!pnp[MSRP],"Legacy Product")</f>
        <v>6467.2</v>
      </c>
      <c r="N598" s="7">
        <f>_xlfn.XLOOKUP(E598,[1]!pnp[Product Code],[1]!pnp[OEM Customer (FT1)],"Legacy Product")</f>
        <v>6467.2</v>
      </c>
      <c r="O598" s="6">
        <f t="shared" si="18"/>
        <v>0</v>
      </c>
    </row>
    <row r="599" spans="1:15" x14ac:dyDescent="0.35">
      <c r="A599" s="14">
        <v>595</v>
      </c>
      <c r="B599" s="13" t="str">
        <f>_xlfn.XLOOKUP(E599,[1]!pnp[Product Code],[1]!pnp[Product Name],"Legacy Product")</f>
        <v>Preventative Maintenance DC Wallbox - Annual Visit - 4 Years Prepaid</v>
      </c>
      <c r="C599" s="13" t="str">
        <f>_xlfn.XLOOKUP(E599,[1]!pnp[Product Code],[1]!pnp[Product Description],"Legacy Product")</f>
        <v>4 years coverage of Preventative Maintenance for (1) EVSE DC Wallbox Charging Station.  Annual Visit.</v>
      </c>
      <c r="D599" s="13" t="str">
        <f t="shared" si="19"/>
        <v>ICE</v>
      </c>
      <c r="E599" s="14" t="str">
        <v>PM-DCWB-AV-48</v>
      </c>
      <c r="F599" s="13" t="str">
        <f t="shared" si="20"/>
        <v>PM-DCWB-AV-48</v>
      </c>
      <c r="G599" s="13">
        <v>1</v>
      </c>
      <c r="H599" s="11">
        <f>_xlfn.XLOOKUP(E599,[1]!pnp[Product Code],[1]!pnp[MSRP],"Legacy Product")</f>
        <v>3233.6</v>
      </c>
      <c r="I599" s="12"/>
      <c r="J599" s="11"/>
      <c r="K599" s="10"/>
      <c r="L599" s="9">
        <f t="shared" si="21"/>
        <v>595</v>
      </c>
      <c r="M599" s="8">
        <f>_xlfn.XLOOKUP(E599,[1]!pnp[Product Code],[1]!pnp[MSRP],"Legacy Product")</f>
        <v>3233.6</v>
      </c>
      <c r="N599" s="7">
        <f>_xlfn.XLOOKUP(E599,[1]!pnp[Product Code],[1]!pnp[OEM Customer (FT1)],"Legacy Product")</f>
        <v>3233.6</v>
      </c>
      <c r="O599" s="6">
        <f t="shared" si="18"/>
        <v>0</v>
      </c>
    </row>
    <row r="600" spans="1:15" x14ac:dyDescent="0.35">
      <c r="A600" s="14">
        <v>596</v>
      </c>
      <c r="B600" s="13" t="str">
        <f>_xlfn.XLOOKUP(E600,[1]!pnp[Product Code],[1]!pnp[Product Name],"Legacy Product")</f>
        <v>Preventative Maintenance DC Wallbox - Semi-Annual Visit - 4 Years Prepaid</v>
      </c>
      <c r="C600" s="13" t="str">
        <f>_xlfn.XLOOKUP(E600,[1]!pnp[Product Code],[1]!pnp[Product Description],"Legacy Product")</f>
        <v>4 years coverage of Preventative Maintenance for (1) EVSE DC Wallbox Charging Station.  Semi-Annual Visit.</v>
      </c>
      <c r="D600" s="13" t="str">
        <f t="shared" si="19"/>
        <v>ICE</v>
      </c>
      <c r="E600" s="14" t="str">
        <v>PM-DCWB-BV-48</v>
      </c>
      <c r="F600" s="13" t="str">
        <f t="shared" si="20"/>
        <v>PM-DCWB-BV-48</v>
      </c>
      <c r="G600" s="13">
        <v>1</v>
      </c>
      <c r="H600" s="11">
        <f>_xlfn.XLOOKUP(E600,[1]!pnp[Product Code],[1]!pnp[MSRP],"Legacy Product")</f>
        <v>6091.2</v>
      </c>
      <c r="I600" s="12"/>
      <c r="J600" s="11"/>
      <c r="K600" s="10"/>
      <c r="L600" s="9">
        <f t="shared" si="21"/>
        <v>596</v>
      </c>
      <c r="M600" s="8">
        <f>_xlfn.XLOOKUP(E600,[1]!pnp[Product Code],[1]!pnp[MSRP],"Legacy Product")</f>
        <v>6091.2</v>
      </c>
      <c r="N600" s="7">
        <f>_xlfn.XLOOKUP(E600,[1]!pnp[Product Code],[1]!pnp[OEM Customer (FT1)],"Legacy Product")</f>
        <v>6091.2</v>
      </c>
      <c r="O600" s="6">
        <f t="shared" si="18"/>
        <v>0</v>
      </c>
    </row>
    <row r="601" spans="1:15" x14ac:dyDescent="0.35">
      <c r="A601" s="14">
        <v>597</v>
      </c>
      <c r="B601" s="13" t="str">
        <f>_xlfn.XLOOKUP(E601,[1]!pnp[Product Code],[1]!pnp[Product Name],"Legacy Product")</f>
        <v>Preventative Maintenance High Power Cabinet - Annual Visit - 4 Years Prepaid</v>
      </c>
      <c r="C601" s="13" t="str">
        <f>_xlfn.XLOOKUP(E601,[1]!pnp[Product Code],[1]!pnp[Product Description],"Legacy Product")</f>
        <v>4 years coverage of Preventative Maintenance for (1) EVSE High Power Cabinet or ICE Cube Station.  Annual Visit.</v>
      </c>
      <c r="D601" s="13" t="str">
        <f t="shared" si="19"/>
        <v>ICE</v>
      </c>
      <c r="E601" s="14" t="str">
        <v>PM-HPC-AV-48</v>
      </c>
      <c r="F601" s="13" t="str">
        <f t="shared" si="20"/>
        <v>PM-HPC-AV-48</v>
      </c>
      <c r="G601" s="13">
        <v>1</v>
      </c>
      <c r="H601" s="11">
        <f>_xlfn.XLOOKUP(E601,[1]!pnp[Product Code],[1]!pnp[MSRP],"Legacy Product")</f>
        <v>13197.599999999999</v>
      </c>
      <c r="I601" s="12"/>
      <c r="J601" s="11"/>
      <c r="K601" s="10"/>
      <c r="L601" s="9">
        <f t="shared" si="21"/>
        <v>597</v>
      </c>
      <c r="M601" s="8">
        <f>_xlfn.XLOOKUP(E601,[1]!pnp[Product Code],[1]!pnp[MSRP],"Legacy Product")</f>
        <v>13197.599999999999</v>
      </c>
      <c r="N601" s="7">
        <f>_xlfn.XLOOKUP(E601,[1]!pnp[Product Code],[1]!pnp[OEM Customer (FT1)],"Legacy Product")</f>
        <v>13197.599999999999</v>
      </c>
      <c r="O601" s="6">
        <f t="shared" si="18"/>
        <v>0</v>
      </c>
    </row>
    <row r="602" spans="1:15" x14ac:dyDescent="0.35">
      <c r="A602" s="14">
        <v>598</v>
      </c>
      <c r="B602" s="13" t="str">
        <f>_xlfn.XLOOKUP(E602,[1]!pnp[Product Code],[1]!pnp[Product Name],"Legacy Product")</f>
        <v>Preventative Maintenance High Power Cabinet - Semi-Annual Visit - 4 Years Prepaid</v>
      </c>
      <c r="C602" s="13" t="str">
        <f>_xlfn.XLOOKUP(E602,[1]!pnp[Product Code],[1]!pnp[Product Description],"Legacy Product")</f>
        <v>4 years coverage of Preventative Maintenance for (1) EVSE High Power Cabinet or ICE Cube Station.  Semi-Annual Visit.</v>
      </c>
      <c r="D602" s="13" t="str">
        <f t="shared" si="19"/>
        <v>ICE</v>
      </c>
      <c r="E602" s="14" t="str">
        <v>PM-HPC-BV-48</v>
      </c>
      <c r="F602" s="13" t="str">
        <f t="shared" si="20"/>
        <v>PM-HPC-BV-48</v>
      </c>
      <c r="G602" s="13">
        <v>1</v>
      </c>
      <c r="H602" s="11">
        <f>_xlfn.XLOOKUP(E602,[1]!pnp[Product Code],[1]!pnp[MSRP],"Legacy Product")</f>
        <v>18875.2</v>
      </c>
      <c r="I602" s="12"/>
      <c r="J602" s="11"/>
      <c r="K602" s="10"/>
      <c r="L602" s="9">
        <f t="shared" si="21"/>
        <v>598</v>
      </c>
      <c r="M602" s="8">
        <f>_xlfn.XLOOKUP(E602,[1]!pnp[Product Code],[1]!pnp[MSRP],"Legacy Product")</f>
        <v>18875.2</v>
      </c>
      <c r="N602" s="7">
        <f>_xlfn.XLOOKUP(E602,[1]!pnp[Product Code],[1]!pnp[OEM Customer (FT1)],"Legacy Product")</f>
        <v>18875.2</v>
      </c>
      <c r="O602" s="6">
        <f t="shared" si="18"/>
        <v>0</v>
      </c>
    </row>
    <row r="603" spans="1:15" x14ac:dyDescent="0.35">
      <c r="A603" s="14">
        <v>599</v>
      </c>
      <c r="B603" s="13" t="str">
        <f>_xlfn.XLOOKUP(E603,[1]!pnp[Product Code],[1]!pnp[Product Name],"Legacy Product")</f>
        <v>Preventative Maintenance High Power Dispenser - Annual Visit - 4 Years Prepaid</v>
      </c>
      <c r="C603" s="13" t="str">
        <f>_xlfn.XLOOKUP(E603,[1]!pnp[Product Code],[1]!pnp[Product Description],"Legacy Product")</f>
        <v>4 years coverage of Preventative Maintenance for (1) EVSE High Power Dispenser Station.  Annual Visit.</v>
      </c>
      <c r="D603" s="13" t="str">
        <f t="shared" si="19"/>
        <v>ICE</v>
      </c>
      <c r="E603" s="14" t="str">
        <v>PM-HPD-AV-48</v>
      </c>
      <c r="F603" s="13" t="str">
        <f t="shared" si="20"/>
        <v>PM-HPD-AV-48</v>
      </c>
      <c r="G603" s="13">
        <v>1</v>
      </c>
      <c r="H603" s="11">
        <f>_xlfn.XLOOKUP(E603,[1]!pnp[Product Code],[1]!pnp[MSRP],"Legacy Product")</f>
        <v>3609.6</v>
      </c>
      <c r="I603" s="12"/>
      <c r="J603" s="11"/>
      <c r="K603" s="10"/>
      <c r="L603" s="9">
        <f t="shared" si="21"/>
        <v>599</v>
      </c>
      <c r="M603" s="8">
        <f>_xlfn.XLOOKUP(E603,[1]!pnp[Product Code],[1]!pnp[MSRP],"Legacy Product")</f>
        <v>3609.6</v>
      </c>
      <c r="N603" s="7">
        <f>_xlfn.XLOOKUP(E603,[1]!pnp[Product Code],[1]!pnp[OEM Customer (FT1)],"Legacy Product")</f>
        <v>3609.6</v>
      </c>
      <c r="O603" s="6">
        <f t="shared" si="18"/>
        <v>0</v>
      </c>
    </row>
    <row r="604" spans="1:15" x14ac:dyDescent="0.35">
      <c r="A604" s="14">
        <v>600</v>
      </c>
      <c r="B604" s="13" t="str">
        <f>_xlfn.XLOOKUP(E604,[1]!pnp[Product Code],[1]!pnp[Product Name],"Legacy Product")</f>
        <v>Preventative Maintenance High Power Dispenser - Semi-Annual Visit - 4 Years Prepaid</v>
      </c>
      <c r="C604" s="13" t="str">
        <f>_xlfn.XLOOKUP(E604,[1]!pnp[Product Code],[1]!pnp[Product Description],"Legacy Product")</f>
        <v>4 years coverage of Preventative Maintenance for (1) EVSE High Power Dispenser Station.  Semi-Annual Visit.</v>
      </c>
      <c r="D604" s="13" t="str">
        <f t="shared" si="19"/>
        <v>ICE</v>
      </c>
      <c r="E604" s="14" t="str">
        <v>PM-HPD-BV-48</v>
      </c>
      <c r="F604" s="13" t="str">
        <f t="shared" si="20"/>
        <v>PM-HPD-BV-48</v>
      </c>
      <c r="G604" s="13">
        <v>1</v>
      </c>
      <c r="H604" s="11">
        <f>_xlfn.XLOOKUP(E604,[1]!pnp[Product Code],[1]!pnp[MSRP],"Legacy Product")</f>
        <v>6467.2</v>
      </c>
      <c r="I604" s="12"/>
      <c r="J604" s="11"/>
      <c r="K604" s="10"/>
      <c r="L604" s="9">
        <f t="shared" si="21"/>
        <v>600</v>
      </c>
      <c r="M604" s="8">
        <f>_xlfn.XLOOKUP(E604,[1]!pnp[Product Code],[1]!pnp[MSRP],"Legacy Product")</f>
        <v>6467.2</v>
      </c>
      <c r="N604" s="7">
        <f>_xlfn.XLOOKUP(E604,[1]!pnp[Product Code],[1]!pnp[OEM Customer (FT1)],"Legacy Product")</f>
        <v>6467.2</v>
      </c>
      <c r="O604" s="6">
        <f t="shared" si="18"/>
        <v>0</v>
      </c>
    </row>
    <row r="605" spans="1:15" x14ac:dyDescent="0.35">
      <c r="A605" s="14">
        <v>601</v>
      </c>
      <c r="B605" s="13" t="str">
        <f>_xlfn.XLOOKUP(E605,[1]!pnp[Product Code],[1]!pnp[Product Name],"Legacy Product")</f>
        <v>TechCare Dual ACL2 - 4 Years Prepaid</v>
      </c>
      <c r="C605" s="13" t="str">
        <f>_xlfn.XLOOKUP(E605,[1]!pnp[Product Code],[1]!pnp[Product Description],"Legacy Product")</f>
        <v>4 years coverage of TechCare for EVSE Dual AC Level 2 Charging Station.  Labor ONLY warranty.</v>
      </c>
      <c r="D605" s="13" t="str">
        <f t="shared" si="19"/>
        <v>ICE</v>
      </c>
      <c r="E605" s="14" t="str">
        <v>TC-DACL2-48</v>
      </c>
      <c r="F605" s="13" t="str">
        <f t="shared" si="20"/>
        <v>TC-DACL2-48</v>
      </c>
      <c r="G605" s="13">
        <v>1</v>
      </c>
      <c r="H605" s="11">
        <f>_xlfn.XLOOKUP(E605,[1]!pnp[Product Code],[1]!pnp[MSRP],"Legacy Product")</f>
        <v>2075</v>
      </c>
      <c r="I605" s="12"/>
      <c r="J605" s="11"/>
      <c r="K605" s="10"/>
      <c r="L605" s="9">
        <f t="shared" si="21"/>
        <v>601</v>
      </c>
      <c r="M605" s="8">
        <f>_xlfn.XLOOKUP(E605,[1]!pnp[Product Code],[1]!pnp[MSRP],"Legacy Product")</f>
        <v>2075</v>
      </c>
      <c r="N605" s="7">
        <f>_xlfn.XLOOKUP(E605,[1]!pnp[Product Code],[1]!pnp[OEM Customer (FT1)],"Legacy Product")</f>
        <v>2075</v>
      </c>
      <c r="O605" s="6">
        <f t="shared" si="18"/>
        <v>0</v>
      </c>
    </row>
    <row r="606" spans="1:15" x14ac:dyDescent="0.35">
      <c r="A606" s="14">
        <v>602</v>
      </c>
      <c r="B606" s="13" t="str">
        <f>_xlfn.XLOOKUP(E606,[1]!pnp[Product Code],[1]!pnp[Product Name],"Legacy Product")</f>
        <v>InCharge Enhanced Care AC Level 2 - 5 Years</v>
      </c>
      <c r="C606" s="13" t="str">
        <f>_xlfn.XLOOKUP(E606,[1]!pnp[Product Code],[1]!pnp[Product Description],"Legacy Product")</f>
        <v>5 years coverage of InCharge Enhanced Care for EVSE AC Level 2 Charging Station.</v>
      </c>
      <c r="D606" s="13" t="str">
        <f t="shared" si="19"/>
        <v>ICE</v>
      </c>
      <c r="E606" s="14" t="str">
        <v>RM-ADV-ACL2-60</v>
      </c>
      <c r="F606" s="13" t="str">
        <f t="shared" si="20"/>
        <v>RM-ADV-ACL2-60</v>
      </c>
      <c r="G606" s="13">
        <v>1</v>
      </c>
      <c r="H606" s="11">
        <f>_xlfn.XLOOKUP(E606,[1]!pnp[Product Code],[1]!pnp[MSRP],"Legacy Product")</f>
        <v>5785</v>
      </c>
      <c r="I606" s="12"/>
      <c r="J606" s="11"/>
      <c r="K606" s="10"/>
      <c r="L606" s="9">
        <f t="shared" si="21"/>
        <v>602</v>
      </c>
      <c r="M606" s="8">
        <f>_xlfn.XLOOKUP(E606,[1]!pnp[Product Code],[1]!pnp[MSRP],"Legacy Product")</f>
        <v>5785</v>
      </c>
      <c r="N606" s="7">
        <f>_xlfn.XLOOKUP(E606,[1]!pnp[Product Code],[1]!pnp[OEM Customer (FT1)],"Legacy Product")</f>
        <v>5785</v>
      </c>
      <c r="O606" s="6">
        <f t="shared" si="18"/>
        <v>0</v>
      </c>
    </row>
    <row r="607" spans="1:15" x14ac:dyDescent="0.35">
      <c r="A607" s="14">
        <v>603</v>
      </c>
      <c r="B607" s="13" t="str">
        <f>_xlfn.XLOOKUP(E607,[1]!pnp[Product Code],[1]!pnp[Product Name],"Legacy Product")</f>
        <v>InCharge Enhanced Care DCFC AiO High - 5 Years</v>
      </c>
      <c r="C607" s="13" t="str">
        <f>_xlfn.XLOOKUP(E607,[1]!pnp[Product Code],[1]!pnp[Product Description],"Legacy Product")</f>
        <v>5 years coverage of InCharge Enhanced Care for EVSE DC Fast Charging All-in-One High Station.</v>
      </c>
      <c r="D607" s="13" t="str">
        <f t="shared" si="19"/>
        <v>ICE</v>
      </c>
      <c r="E607" s="14" t="str">
        <v>RM-ADV-DCAIOH-60</v>
      </c>
      <c r="F607" s="13" t="str">
        <f t="shared" si="20"/>
        <v>RM-ADV-DCAIOH-60</v>
      </c>
      <c r="G607" s="13">
        <v>1</v>
      </c>
      <c r="H607" s="11">
        <f>_xlfn.XLOOKUP(E607,[1]!pnp[Product Code],[1]!pnp[MSRP],"Legacy Product")</f>
        <v>28437</v>
      </c>
      <c r="I607" s="12"/>
      <c r="J607" s="11"/>
      <c r="K607" s="10"/>
      <c r="L607" s="9">
        <f t="shared" si="21"/>
        <v>603</v>
      </c>
      <c r="M607" s="8">
        <f>_xlfn.XLOOKUP(E607,[1]!pnp[Product Code],[1]!pnp[MSRP],"Legacy Product")</f>
        <v>28437</v>
      </c>
      <c r="N607" s="7">
        <f>_xlfn.XLOOKUP(E607,[1]!pnp[Product Code],[1]!pnp[OEM Customer (FT1)],"Legacy Product")</f>
        <v>28437</v>
      </c>
      <c r="O607" s="6">
        <f t="shared" si="18"/>
        <v>0</v>
      </c>
    </row>
    <row r="608" spans="1:15" x14ac:dyDescent="0.35">
      <c r="A608" s="14">
        <v>604</v>
      </c>
      <c r="B608" s="13" t="str">
        <f>_xlfn.XLOOKUP(E608,[1]!pnp[Product Code],[1]!pnp[Product Name],"Legacy Product")</f>
        <v>InCharge Enhanced Care DCFC AiO Low - 5 Years</v>
      </c>
      <c r="C608" s="13" t="str">
        <f>_xlfn.XLOOKUP(E608,[1]!pnp[Product Code],[1]!pnp[Product Description],"Legacy Product")</f>
        <v>5 years coverage of InCharge Enhanced Care for EVSE DC Fast Charging All-in-One Low Station.</v>
      </c>
      <c r="D608" s="13" t="str">
        <f t="shared" si="19"/>
        <v>ICE</v>
      </c>
      <c r="E608" s="14" t="str">
        <v>RM-ADV-DCAIOL-60</v>
      </c>
      <c r="F608" s="13" t="str">
        <f t="shared" si="20"/>
        <v>RM-ADV-DCAIOL-60</v>
      </c>
      <c r="G608" s="13">
        <v>1</v>
      </c>
      <c r="H608" s="11">
        <f>_xlfn.XLOOKUP(E608,[1]!pnp[Product Code],[1]!pnp[MSRP],"Legacy Product")</f>
        <v>15528</v>
      </c>
      <c r="I608" s="12"/>
      <c r="J608" s="11"/>
      <c r="K608" s="10"/>
      <c r="L608" s="9">
        <f t="shared" si="21"/>
        <v>604</v>
      </c>
      <c r="M608" s="8">
        <f>_xlfn.XLOOKUP(E608,[1]!pnp[Product Code],[1]!pnp[MSRP],"Legacy Product")</f>
        <v>15528</v>
      </c>
      <c r="N608" s="7">
        <f>_xlfn.XLOOKUP(E608,[1]!pnp[Product Code],[1]!pnp[OEM Customer (FT1)],"Legacy Product")</f>
        <v>15528</v>
      </c>
      <c r="O608" s="6">
        <f t="shared" si="18"/>
        <v>0</v>
      </c>
    </row>
    <row r="609" spans="1:15" x14ac:dyDescent="0.35">
      <c r="A609" s="14">
        <v>605</v>
      </c>
      <c r="B609" s="13" t="str">
        <f>_xlfn.XLOOKUP(E609,[1]!pnp[Product Code],[1]!pnp[Product Name],"Legacy Product")</f>
        <v>InCharge Enhanced Care DCFC AiO Medium - 5 Years</v>
      </c>
      <c r="C609" s="13" t="str">
        <f>_xlfn.XLOOKUP(E609,[1]!pnp[Product Code],[1]!pnp[Product Description],"Legacy Product")</f>
        <v>5 years coverage of InCharge Enhanced Care for EVSE DC Fast Charging All-in-One Medium Station.</v>
      </c>
      <c r="D609" s="13" t="str">
        <f t="shared" si="19"/>
        <v>ICE</v>
      </c>
      <c r="E609" s="14" t="str">
        <v>RM-ADV-DCAIOM-60</v>
      </c>
      <c r="F609" s="13" t="str">
        <f t="shared" si="20"/>
        <v>RM-ADV-DCAIOM-60</v>
      </c>
      <c r="G609" s="13">
        <v>1</v>
      </c>
      <c r="H609" s="11">
        <f>_xlfn.XLOOKUP(E609,[1]!pnp[Product Code],[1]!pnp[MSRP],"Legacy Product")</f>
        <v>25782</v>
      </c>
      <c r="I609" s="12"/>
      <c r="J609" s="11"/>
      <c r="K609" s="10"/>
      <c r="L609" s="9">
        <f t="shared" si="21"/>
        <v>605</v>
      </c>
      <c r="M609" s="8">
        <f>_xlfn.XLOOKUP(E609,[1]!pnp[Product Code],[1]!pnp[MSRP],"Legacy Product")</f>
        <v>25782</v>
      </c>
      <c r="N609" s="7">
        <f>_xlfn.XLOOKUP(E609,[1]!pnp[Product Code],[1]!pnp[OEM Customer (FT1)],"Legacy Product")</f>
        <v>25782</v>
      </c>
      <c r="O609" s="6">
        <f t="shared" si="18"/>
        <v>0</v>
      </c>
    </row>
    <row r="610" spans="1:15" x14ac:dyDescent="0.35">
      <c r="A610" s="14">
        <v>606</v>
      </c>
      <c r="B610" s="13" t="str">
        <f>_xlfn.XLOOKUP(E610,[1]!pnp[Product Code],[1]!pnp[Product Name],"Legacy Product")</f>
        <v>InCharge Enhanced Care DCWB - 5 Years</v>
      </c>
      <c r="C610" s="13" t="str">
        <f>_xlfn.XLOOKUP(E610,[1]!pnp[Product Code],[1]!pnp[Product Description],"Legacy Product")</f>
        <v>5 years coverage of InCharge Enhanced Care for EVSE DC Wallbox Charging Station.</v>
      </c>
      <c r="D610" s="13" t="str">
        <f t="shared" si="19"/>
        <v>ICE</v>
      </c>
      <c r="E610" s="14" t="str">
        <v>RM-ADV-DCWB-60</v>
      </c>
      <c r="F610" s="13" t="str">
        <f t="shared" si="20"/>
        <v>RM-ADV-DCWB-60</v>
      </c>
      <c r="G610" s="13">
        <v>1</v>
      </c>
      <c r="H610" s="11">
        <f>_xlfn.XLOOKUP(E610,[1]!pnp[Product Code],[1]!pnp[MSRP],"Legacy Product")</f>
        <v>13784</v>
      </c>
      <c r="I610" s="12"/>
      <c r="J610" s="11"/>
      <c r="K610" s="10"/>
      <c r="L610" s="9">
        <f t="shared" si="21"/>
        <v>606</v>
      </c>
      <c r="M610" s="8">
        <f>_xlfn.XLOOKUP(E610,[1]!pnp[Product Code],[1]!pnp[MSRP],"Legacy Product")</f>
        <v>13784</v>
      </c>
      <c r="N610" s="7">
        <f>_xlfn.XLOOKUP(E610,[1]!pnp[Product Code],[1]!pnp[OEM Customer (FT1)],"Legacy Product")</f>
        <v>13784</v>
      </c>
      <c r="O610" s="6">
        <f t="shared" si="18"/>
        <v>0</v>
      </c>
    </row>
    <row r="611" spans="1:15" x14ac:dyDescent="0.35">
      <c r="A611" s="14">
        <v>607</v>
      </c>
      <c r="B611" s="13" t="str">
        <f>_xlfn.XLOOKUP(E611,[1]!pnp[Product Code],[1]!pnp[Product Name],"Legacy Product")</f>
        <v>InCharge Enhanced Care Dual AC Level 2 - 5 Years</v>
      </c>
      <c r="C611" s="13" t="str">
        <f>_xlfn.XLOOKUP(E611,[1]!pnp[Product Code],[1]!pnp[Product Description],"Legacy Product")</f>
        <v>5 years coverage of InCharge Enhanced Care for EVSE Dual AC Level 2 Charging Station.</v>
      </c>
      <c r="D611" s="13" t="str">
        <f t="shared" si="19"/>
        <v>ICE</v>
      </c>
      <c r="E611" s="14" t="str">
        <v>RM-ADV-DACL2-60</v>
      </c>
      <c r="F611" s="13" t="str">
        <f t="shared" si="20"/>
        <v>RM-ADV-DACL2-60</v>
      </c>
      <c r="G611" s="13">
        <v>1</v>
      </c>
      <c r="H611" s="11">
        <f>_xlfn.XLOOKUP(E611,[1]!pnp[Product Code],[1]!pnp[MSRP],"Legacy Product")</f>
        <v>9785</v>
      </c>
      <c r="I611" s="12"/>
      <c r="J611" s="11"/>
      <c r="K611" s="10"/>
      <c r="L611" s="9">
        <f t="shared" si="21"/>
        <v>607</v>
      </c>
      <c r="M611" s="8">
        <f>_xlfn.XLOOKUP(E611,[1]!pnp[Product Code],[1]!pnp[MSRP],"Legacy Product")</f>
        <v>9785</v>
      </c>
      <c r="N611" s="7">
        <f>_xlfn.XLOOKUP(E611,[1]!pnp[Product Code],[1]!pnp[OEM Customer (FT1)],"Legacy Product")</f>
        <v>9785</v>
      </c>
      <c r="O611" s="6">
        <f t="shared" si="18"/>
        <v>0</v>
      </c>
    </row>
    <row r="612" spans="1:15" x14ac:dyDescent="0.35">
      <c r="A612" s="14">
        <v>608</v>
      </c>
      <c r="B612" s="13" t="str">
        <f>_xlfn.XLOOKUP(E612,[1]!pnp[Product Code],[1]!pnp[Product Name],"Legacy Product")</f>
        <v>InCharge Enhanced Care HP Battery Cube - 5 Years</v>
      </c>
      <c r="C612" s="13" t="str">
        <f>_xlfn.XLOOKUP(E612,[1]!pnp[Product Code],[1]!pnp[Product Description],"Legacy Product")</f>
        <v>5 years coverage of InCharge Enhanced Care for EVSE High Power Battery Cube.</v>
      </c>
      <c r="D612" s="13" t="str">
        <f t="shared" si="19"/>
        <v>ICE</v>
      </c>
      <c r="E612" s="14" t="str">
        <v>RM-ADV-HPBC-60</v>
      </c>
      <c r="F612" s="13" t="str">
        <f t="shared" si="20"/>
        <v>RM-ADV-HPBC-60</v>
      </c>
      <c r="G612" s="13">
        <v>1</v>
      </c>
      <c r="H612" s="11">
        <f>_xlfn.XLOOKUP(E612,[1]!pnp[Product Code],[1]!pnp[MSRP],"Legacy Product")</f>
        <v>45167</v>
      </c>
      <c r="I612" s="12"/>
      <c r="J612" s="11"/>
      <c r="K612" s="10"/>
      <c r="L612" s="9">
        <f t="shared" si="21"/>
        <v>608</v>
      </c>
      <c r="M612" s="8">
        <f>_xlfn.XLOOKUP(E612,[1]!pnp[Product Code],[1]!pnp[MSRP],"Legacy Product")</f>
        <v>45167</v>
      </c>
      <c r="N612" s="7">
        <f>_xlfn.XLOOKUP(E612,[1]!pnp[Product Code],[1]!pnp[OEM Customer (FT1)],"Legacy Product")</f>
        <v>45167</v>
      </c>
      <c r="O612" s="6">
        <f t="shared" si="18"/>
        <v>0</v>
      </c>
    </row>
    <row r="613" spans="1:15" x14ac:dyDescent="0.35">
      <c r="A613" s="14">
        <v>609</v>
      </c>
      <c r="B613" s="13" t="str">
        <f>_xlfn.XLOOKUP(E613,[1]!pnp[Product Code],[1]!pnp[Product Name],"Legacy Product")</f>
        <v>InCharge Enhanced Care HP Dispenser - 5 Years</v>
      </c>
      <c r="C613" s="13" t="str">
        <f>_xlfn.XLOOKUP(E613,[1]!pnp[Product Code],[1]!pnp[Product Description],"Legacy Product")</f>
        <v>5 years coverage of InCharge Enhanced Care for EVSE High Power Dispenser Station.</v>
      </c>
      <c r="D613" s="13" t="str">
        <f t="shared" si="19"/>
        <v>ICE</v>
      </c>
      <c r="E613" s="14" t="str">
        <v>RM-ADV-HPD-60</v>
      </c>
      <c r="F613" s="13" t="str">
        <f t="shared" si="20"/>
        <v>RM-ADV-HPD-60</v>
      </c>
      <c r="G613" s="13">
        <v>1</v>
      </c>
      <c r="H613" s="11">
        <f>_xlfn.XLOOKUP(E613,[1]!pnp[Product Code],[1]!pnp[MSRP],"Legacy Product")</f>
        <v>25327</v>
      </c>
      <c r="I613" s="12"/>
      <c r="J613" s="11"/>
      <c r="K613" s="10"/>
      <c r="L613" s="9">
        <f t="shared" si="21"/>
        <v>609</v>
      </c>
      <c r="M613" s="8">
        <f>_xlfn.XLOOKUP(E613,[1]!pnp[Product Code],[1]!pnp[MSRP],"Legacy Product")</f>
        <v>25327</v>
      </c>
      <c r="N613" s="7">
        <f>_xlfn.XLOOKUP(E613,[1]!pnp[Product Code],[1]!pnp[OEM Customer (FT1)],"Legacy Product")</f>
        <v>25327</v>
      </c>
      <c r="O613" s="6">
        <f t="shared" si="18"/>
        <v>0</v>
      </c>
    </row>
    <row r="614" spans="1:15" x14ac:dyDescent="0.35">
      <c r="A614" s="14">
        <v>610</v>
      </c>
      <c r="B614" s="13" t="str">
        <f>_xlfn.XLOOKUP(E614,[1]!pnp[Product Code],[1]!pnp[Product Name],"Legacy Product")</f>
        <v>InCharge Enhanced Care HP Cabinet - 5 Years</v>
      </c>
      <c r="C614" s="13" t="str">
        <f>_xlfn.XLOOKUP(E614,[1]!pnp[Product Code],[1]!pnp[Product Description],"Legacy Product")</f>
        <v>5 years coverage of InCharge Enhanced Care for EVSE High Power Station.</v>
      </c>
      <c r="D614" s="13" t="str">
        <f t="shared" si="19"/>
        <v>ICE</v>
      </c>
      <c r="E614" s="14" t="str">
        <v>RM-ADV-HPC-60</v>
      </c>
      <c r="F614" s="13" t="str">
        <f t="shared" si="20"/>
        <v>RM-ADV-HPC-60</v>
      </c>
      <c r="G614" s="13">
        <v>1</v>
      </c>
      <c r="H614" s="11">
        <f>_xlfn.XLOOKUP(E614,[1]!pnp[Product Code],[1]!pnp[MSRP],"Legacy Product")</f>
        <v>45167</v>
      </c>
      <c r="I614" s="12"/>
      <c r="J614" s="11"/>
      <c r="K614" s="10"/>
      <c r="L614" s="9">
        <f t="shared" si="21"/>
        <v>610</v>
      </c>
      <c r="M614" s="8">
        <f>_xlfn.XLOOKUP(E614,[1]!pnp[Product Code],[1]!pnp[MSRP],"Legacy Product")</f>
        <v>45167</v>
      </c>
      <c r="N614" s="7">
        <f>_xlfn.XLOOKUP(E614,[1]!pnp[Product Code],[1]!pnp[OEM Customer (FT1)],"Legacy Product")</f>
        <v>45167</v>
      </c>
      <c r="O614" s="6">
        <f t="shared" si="18"/>
        <v>0</v>
      </c>
    </row>
    <row r="615" spans="1:15" x14ac:dyDescent="0.35">
      <c r="A615" s="14">
        <v>611</v>
      </c>
      <c r="B615" s="13" t="str">
        <f>_xlfn.XLOOKUP(E615,[1]!pnp[Product Code],[1]!pnp[Product Name],"Legacy Product")</f>
        <v>InCharge Ultimate Care AC Level 2 - 5 Years</v>
      </c>
      <c r="C615" s="13" t="str">
        <f>_xlfn.XLOOKUP(E615,[1]!pnp[Product Code],[1]!pnp[Product Description],"Legacy Product")</f>
        <v>5 years coverage of InCharge Ultimate Care for EVSE AC Level 2 Charging Station.</v>
      </c>
      <c r="D615" s="13" t="str">
        <f t="shared" si="19"/>
        <v>ICE</v>
      </c>
      <c r="E615" s="14" t="str">
        <v>RM-PRM-ACL2-60</v>
      </c>
      <c r="F615" s="13" t="str">
        <f t="shared" si="20"/>
        <v>RM-PRM-ACL2-60</v>
      </c>
      <c r="G615" s="13">
        <v>1</v>
      </c>
      <c r="H615" s="11">
        <f>_xlfn.XLOOKUP(E615,[1]!pnp[Product Code],[1]!pnp[MSRP],"Legacy Product")</f>
        <v>9750</v>
      </c>
      <c r="I615" s="12"/>
      <c r="J615" s="11"/>
      <c r="K615" s="10"/>
      <c r="L615" s="9">
        <f t="shared" si="21"/>
        <v>611</v>
      </c>
      <c r="M615" s="8">
        <f>_xlfn.XLOOKUP(E615,[1]!pnp[Product Code],[1]!pnp[MSRP],"Legacy Product")</f>
        <v>9750</v>
      </c>
      <c r="N615" s="7">
        <f>_xlfn.XLOOKUP(E615,[1]!pnp[Product Code],[1]!pnp[OEM Customer (FT1)],"Legacy Product")</f>
        <v>9750</v>
      </c>
      <c r="O615" s="6">
        <f t="shared" si="18"/>
        <v>0</v>
      </c>
    </row>
    <row r="616" spans="1:15" x14ac:dyDescent="0.35">
      <c r="A616" s="14">
        <v>612</v>
      </c>
      <c r="B616" s="13" t="str">
        <f>_xlfn.XLOOKUP(E616,[1]!pnp[Product Code],[1]!pnp[Product Name],"Legacy Product")</f>
        <v>InCharge Ultimate Care DCFC AiO High - 5 Years</v>
      </c>
      <c r="C616" s="13" t="str">
        <f>_xlfn.XLOOKUP(E616,[1]!pnp[Product Code],[1]!pnp[Product Description],"Legacy Product")</f>
        <v>5 years coverage of InCharge Ultimate Care for EVSE DC Fast Charging All-in-One High Station.</v>
      </c>
      <c r="D616" s="13" t="str">
        <f t="shared" si="19"/>
        <v>ICE</v>
      </c>
      <c r="E616" s="14" t="str">
        <v>RM-PRM-DCAIOH-60</v>
      </c>
      <c r="F616" s="13" t="str">
        <f t="shared" si="20"/>
        <v>RM-PRM-DCAIOH-60</v>
      </c>
      <c r="G616" s="13">
        <v>1</v>
      </c>
      <c r="H616" s="11">
        <f>_xlfn.XLOOKUP(E616,[1]!pnp[Product Code],[1]!pnp[MSRP],"Legacy Product")</f>
        <v>34207</v>
      </c>
      <c r="I616" s="12"/>
      <c r="J616" s="11"/>
      <c r="K616" s="10"/>
      <c r="L616" s="9">
        <f t="shared" si="21"/>
        <v>612</v>
      </c>
      <c r="M616" s="8">
        <f>_xlfn.XLOOKUP(E616,[1]!pnp[Product Code],[1]!pnp[MSRP],"Legacy Product")</f>
        <v>34207</v>
      </c>
      <c r="N616" s="7">
        <f>_xlfn.XLOOKUP(E616,[1]!pnp[Product Code],[1]!pnp[OEM Customer (FT1)],"Legacy Product")</f>
        <v>34207</v>
      </c>
      <c r="O616" s="6">
        <f t="shared" si="18"/>
        <v>0</v>
      </c>
    </row>
    <row r="617" spans="1:15" x14ac:dyDescent="0.35">
      <c r="A617" s="14">
        <v>613</v>
      </c>
      <c r="B617" s="13" t="str">
        <f>_xlfn.XLOOKUP(E617,[1]!pnp[Product Code],[1]!pnp[Product Name],"Legacy Product")</f>
        <v>InCharge Ultimate Care DCFC AiO Low - 5 Years</v>
      </c>
      <c r="C617" s="13" t="str">
        <f>_xlfn.XLOOKUP(E617,[1]!pnp[Product Code],[1]!pnp[Product Description],"Legacy Product")</f>
        <v>5 years coverage of InCharge Ultimate Care for EVSE DC Fast Charging All-in-One Low Station.</v>
      </c>
      <c r="D617" s="13" t="str">
        <f t="shared" si="19"/>
        <v>ICE</v>
      </c>
      <c r="E617" s="14" t="str">
        <v>RM-PRM-DCAIOL-60</v>
      </c>
      <c r="F617" s="13" t="str">
        <f t="shared" si="20"/>
        <v>RM-PRM-DCAIOL-60</v>
      </c>
      <c r="G617" s="13">
        <v>1</v>
      </c>
      <c r="H617" s="11">
        <f>_xlfn.XLOOKUP(E617,[1]!pnp[Product Code],[1]!pnp[MSRP],"Legacy Product")</f>
        <v>20222</v>
      </c>
      <c r="I617" s="12"/>
      <c r="J617" s="11"/>
      <c r="K617" s="10"/>
      <c r="L617" s="9">
        <f t="shared" si="21"/>
        <v>613</v>
      </c>
      <c r="M617" s="8">
        <f>_xlfn.XLOOKUP(E617,[1]!pnp[Product Code],[1]!pnp[MSRP],"Legacy Product")</f>
        <v>20222</v>
      </c>
      <c r="N617" s="7">
        <f>_xlfn.XLOOKUP(E617,[1]!pnp[Product Code],[1]!pnp[OEM Customer (FT1)],"Legacy Product")</f>
        <v>20222</v>
      </c>
      <c r="O617" s="6">
        <f t="shared" si="18"/>
        <v>0</v>
      </c>
    </row>
    <row r="618" spans="1:15" x14ac:dyDescent="0.35">
      <c r="A618" s="14">
        <v>614</v>
      </c>
      <c r="B618" s="13" t="str">
        <f>_xlfn.XLOOKUP(E618,[1]!pnp[Product Code],[1]!pnp[Product Name],"Legacy Product")</f>
        <v>InCharge Ultimate Care DCFC AiO Medium - 5 Years</v>
      </c>
      <c r="C618" s="13" t="str">
        <f>_xlfn.XLOOKUP(E618,[1]!pnp[Product Code],[1]!pnp[Product Description],"Legacy Product")</f>
        <v>5 years coverage of InCharge Ultimate Care for EVSE DC Fast Charging All-in-One Medium Station.</v>
      </c>
      <c r="D618" s="13" t="str">
        <f t="shared" si="19"/>
        <v>ICE</v>
      </c>
      <c r="E618" s="14" t="str">
        <v>RM-PRM-DCAIOM-60</v>
      </c>
      <c r="F618" s="13" t="str">
        <f t="shared" si="20"/>
        <v>RM-PRM-DCAIOM-60</v>
      </c>
      <c r="G618" s="13">
        <v>1</v>
      </c>
      <c r="H618" s="11">
        <f>_xlfn.XLOOKUP(E618,[1]!pnp[Product Code],[1]!pnp[MSRP],"Legacy Product")</f>
        <v>31330</v>
      </c>
      <c r="I618" s="12"/>
      <c r="J618" s="11"/>
      <c r="K618" s="10"/>
      <c r="L618" s="9">
        <f t="shared" si="21"/>
        <v>614</v>
      </c>
      <c r="M618" s="8">
        <f>_xlfn.XLOOKUP(E618,[1]!pnp[Product Code],[1]!pnp[MSRP],"Legacy Product")</f>
        <v>31330</v>
      </c>
      <c r="N618" s="7">
        <f>_xlfn.XLOOKUP(E618,[1]!pnp[Product Code],[1]!pnp[OEM Customer (FT1)],"Legacy Product")</f>
        <v>31330</v>
      </c>
      <c r="O618" s="6">
        <f t="shared" si="18"/>
        <v>0</v>
      </c>
    </row>
    <row r="619" spans="1:15" x14ac:dyDescent="0.35">
      <c r="A619" s="14">
        <v>615</v>
      </c>
      <c r="B619" s="13" t="str">
        <f>_xlfn.XLOOKUP(E619,[1]!pnp[Product Code],[1]!pnp[Product Name],"Legacy Product")</f>
        <v>InCharge Ultimate Care DCWB - 5 Years</v>
      </c>
      <c r="C619" s="13" t="str">
        <f>_xlfn.XLOOKUP(E619,[1]!pnp[Product Code],[1]!pnp[Product Description],"Legacy Product")</f>
        <v>5 years coverage of InCharge Ultimate Care for EVSE DC Wallbox Charging Station.</v>
      </c>
      <c r="D619" s="13" t="str">
        <f t="shared" si="19"/>
        <v>ICE</v>
      </c>
      <c r="E619" s="14" t="str">
        <v>RM-PRM-DCWB-60</v>
      </c>
      <c r="F619" s="13" t="str">
        <f t="shared" si="20"/>
        <v>RM-PRM-DCWB-60</v>
      </c>
      <c r="G619" s="13">
        <v>1</v>
      </c>
      <c r="H619" s="11">
        <f>_xlfn.XLOOKUP(E619,[1]!pnp[Product Code],[1]!pnp[MSRP],"Legacy Product")</f>
        <v>18374</v>
      </c>
      <c r="I619" s="12"/>
      <c r="J619" s="11"/>
      <c r="K619" s="10"/>
      <c r="L619" s="9">
        <f t="shared" si="21"/>
        <v>615</v>
      </c>
      <c r="M619" s="8">
        <f>_xlfn.XLOOKUP(E619,[1]!pnp[Product Code],[1]!pnp[MSRP],"Legacy Product")</f>
        <v>18374</v>
      </c>
      <c r="N619" s="7">
        <f>_xlfn.XLOOKUP(E619,[1]!pnp[Product Code],[1]!pnp[OEM Customer (FT1)],"Legacy Product")</f>
        <v>18374</v>
      </c>
      <c r="O619" s="6">
        <f t="shared" si="18"/>
        <v>0</v>
      </c>
    </row>
    <row r="620" spans="1:15" x14ac:dyDescent="0.35">
      <c r="A620" s="14">
        <v>616</v>
      </c>
      <c r="B620" s="13" t="str">
        <f>_xlfn.XLOOKUP(E620,[1]!pnp[Product Code],[1]!pnp[Product Name],"Legacy Product")</f>
        <v>InCharge Ultimate Care Dual AC Level 2 - 5 Years</v>
      </c>
      <c r="C620" s="13" t="str">
        <f>_xlfn.XLOOKUP(E620,[1]!pnp[Product Code],[1]!pnp[Product Description],"Legacy Product")</f>
        <v>5 years coverage of InCharge Ultimate Care for EVSE Dual AC Level 2 Charging Station.</v>
      </c>
      <c r="D620" s="13" t="str">
        <f t="shared" si="19"/>
        <v>ICE</v>
      </c>
      <c r="E620" s="14" t="str">
        <v>RM-PRM-DACL2-60</v>
      </c>
      <c r="F620" s="13" t="str">
        <f t="shared" si="20"/>
        <v>RM-PRM-DACL2-60</v>
      </c>
      <c r="G620" s="13">
        <v>1</v>
      </c>
      <c r="H620" s="11">
        <f>_xlfn.XLOOKUP(E620,[1]!pnp[Product Code],[1]!pnp[MSRP],"Legacy Product")</f>
        <v>14062</v>
      </c>
      <c r="I620" s="12"/>
      <c r="J620" s="11"/>
      <c r="K620" s="10"/>
      <c r="L620" s="9">
        <f t="shared" si="21"/>
        <v>616</v>
      </c>
      <c r="M620" s="8">
        <f>_xlfn.XLOOKUP(E620,[1]!pnp[Product Code],[1]!pnp[MSRP],"Legacy Product")</f>
        <v>14062</v>
      </c>
      <c r="N620" s="7">
        <f>_xlfn.XLOOKUP(E620,[1]!pnp[Product Code],[1]!pnp[OEM Customer (FT1)],"Legacy Product")</f>
        <v>14062</v>
      </c>
      <c r="O620" s="6">
        <f t="shared" si="18"/>
        <v>0</v>
      </c>
    </row>
    <row r="621" spans="1:15" x14ac:dyDescent="0.35">
      <c r="A621" s="14">
        <v>617</v>
      </c>
      <c r="B621" s="13" t="str">
        <f>_xlfn.XLOOKUP(E621,[1]!pnp[Product Code],[1]!pnp[Product Name],"Legacy Product")</f>
        <v>InCharge Ultimate Care HP Battery Cube - 5 Years</v>
      </c>
      <c r="C621" s="13" t="str">
        <f>_xlfn.XLOOKUP(E621,[1]!pnp[Product Code],[1]!pnp[Product Description],"Legacy Product")</f>
        <v>5 years coverage of InCharge Ultimate Care for EVSE High Power Battery Cube.</v>
      </c>
      <c r="D621" s="13" t="str">
        <f t="shared" si="19"/>
        <v>ICE</v>
      </c>
      <c r="E621" s="14" t="str">
        <v>RM-PRM-HPBC-60</v>
      </c>
      <c r="F621" s="13" t="str">
        <f t="shared" si="20"/>
        <v>RM-PRM-HPBC-60</v>
      </c>
      <c r="G621" s="13">
        <v>1</v>
      </c>
      <c r="H621" s="11">
        <f>_xlfn.XLOOKUP(E621,[1]!pnp[Product Code],[1]!pnp[MSRP],"Legacy Product")</f>
        <v>55018</v>
      </c>
      <c r="I621" s="12"/>
      <c r="J621" s="11"/>
      <c r="K621" s="10"/>
      <c r="L621" s="9">
        <f t="shared" si="21"/>
        <v>617</v>
      </c>
      <c r="M621" s="8">
        <f>_xlfn.XLOOKUP(E621,[1]!pnp[Product Code],[1]!pnp[MSRP],"Legacy Product")</f>
        <v>55018</v>
      </c>
      <c r="N621" s="7">
        <f>_xlfn.XLOOKUP(E621,[1]!pnp[Product Code],[1]!pnp[OEM Customer (FT1)],"Legacy Product")</f>
        <v>55018</v>
      </c>
      <c r="O621" s="6">
        <f t="shared" si="18"/>
        <v>0</v>
      </c>
    </row>
    <row r="622" spans="1:15" x14ac:dyDescent="0.35">
      <c r="A622" s="14">
        <v>618</v>
      </c>
      <c r="B622" s="13" t="str">
        <f>_xlfn.XLOOKUP(E622,[1]!pnp[Product Code],[1]!pnp[Product Name],"Legacy Product")</f>
        <v>InCharge Ultimate Care HP Dispenser - 5 Years</v>
      </c>
      <c r="C622" s="13" t="str">
        <f>_xlfn.XLOOKUP(E622,[1]!pnp[Product Code],[1]!pnp[Product Description],"Legacy Product")</f>
        <v>5 years coverage of InCharge Ultimate Care for EVSE High Power Dispenser Station.</v>
      </c>
      <c r="D622" s="13" t="str">
        <f t="shared" si="19"/>
        <v>ICE</v>
      </c>
      <c r="E622" s="14" t="str">
        <v>RM-PRM-HPD-60</v>
      </c>
      <c r="F622" s="13" t="str">
        <f t="shared" si="20"/>
        <v>RM-PRM-HPD-60</v>
      </c>
      <c r="G622" s="13">
        <v>1</v>
      </c>
      <c r="H622" s="11">
        <f>_xlfn.XLOOKUP(E622,[1]!pnp[Product Code],[1]!pnp[MSRP],"Legacy Product")</f>
        <v>30837</v>
      </c>
      <c r="I622" s="12"/>
      <c r="J622" s="11"/>
      <c r="K622" s="10"/>
      <c r="L622" s="9">
        <f t="shared" si="21"/>
        <v>618</v>
      </c>
      <c r="M622" s="8">
        <f>_xlfn.XLOOKUP(E622,[1]!pnp[Product Code],[1]!pnp[MSRP],"Legacy Product")</f>
        <v>30837</v>
      </c>
      <c r="N622" s="7">
        <f>_xlfn.XLOOKUP(E622,[1]!pnp[Product Code],[1]!pnp[OEM Customer (FT1)],"Legacy Product")</f>
        <v>30837</v>
      </c>
      <c r="O622" s="6">
        <f t="shared" si="18"/>
        <v>0</v>
      </c>
    </row>
    <row r="623" spans="1:15" x14ac:dyDescent="0.35">
      <c r="A623" s="14">
        <v>619</v>
      </c>
      <c r="B623" s="13" t="str">
        <f>_xlfn.XLOOKUP(E623,[1]!pnp[Product Code],[1]!pnp[Product Name],"Legacy Product")</f>
        <v>InCharge Ultimate Care HP Cabinet - 5 Years</v>
      </c>
      <c r="C623" s="13" t="str">
        <f>_xlfn.XLOOKUP(E623,[1]!pnp[Product Code],[1]!pnp[Product Description],"Legacy Product")</f>
        <v>5 years coverage of InCharge Ultimate Care for EVSE High Power Station.</v>
      </c>
      <c r="D623" s="13" t="str">
        <f t="shared" si="19"/>
        <v>ICE</v>
      </c>
      <c r="E623" s="14" t="str">
        <v>RM-PRM-HPC-60</v>
      </c>
      <c r="F623" s="13" t="str">
        <f t="shared" si="20"/>
        <v>RM-PRM-HPC-60</v>
      </c>
      <c r="G623" s="13">
        <v>1</v>
      </c>
      <c r="H623" s="11">
        <f>_xlfn.XLOOKUP(E623,[1]!pnp[Product Code],[1]!pnp[MSRP],"Legacy Product")</f>
        <v>55018</v>
      </c>
      <c r="I623" s="12"/>
      <c r="J623" s="11"/>
      <c r="K623" s="10"/>
      <c r="L623" s="9">
        <f t="shared" si="21"/>
        <v>619</v>
      </c>
      <c r="M623" s="8">
        <f>_xlfn.XLOOKUP(E623,[1]!pnp[Product Code],[1]!pnp[MSRP],"Legacy Product")</f>
        <v>55018</v>
      </c>
      <c r="N623" s="7">
        <f>_xlfn.XLOOKUP(E623,[1]!pnp[Product Code],[1]!pnp[OEM Customer (FT1)],"Legacy Product")</f>
        <v>55018</v>
      </c>
      <c r="O623" s="6">
        <f t="shared" si="18"/>
        <v>0</v>
      </c>
    </row>
    <row r="624" spans="1:15" x14ac:dyDescent="0.35">
      <c r="A624" s="14">
        <v>620</v>
      </c>
      <c r="B624" s="13" t="str">
        <f>_xlfn.XLOOKUP(E624,[1]!pnp[Product Code],[1]!pnp[Product Name],"Legacy Product")</f>
        <v>Preventative Maintenance AC Level 2 - Annual Visit - 5 Years Prepaid</v>
      </c>
      <c r="C624" s="13" t="str">
        <f>_xlfn.XLOOKUP(E624,[1]!pnp[Product Code],[1]!pnp[Product Description],"Legacy Product")</f>
        <v>5 years coverage of Preventative Maintenance for (1) EVSE AC Level 2 Charging Station.  Annual Visit.</v>
      </c>
      <c r="D624" s="13" t="str">
        <f t="shared" si="19"/>
        <v>ICE</v>
      </c>
      <c r="E624" s="14" t="str">
        <v>PM-ACL2-AV-60</v>
      </c>
      <c r="F624" s="13" t="str">
        <f t="shared" si="20"/>
        <v>PM-ACL2-AV-60</v>
      </c>
      <c r="G624" s="13">
        <v>1</v>
      </c>
      <c r="H624" s="11">
        <f>_xlfn.XLOOKUP(E624,[1]!pnp[Product Code],[1]!pnp[MSRP],"Legacy Product")</f>
        <v>3496</v>
      </c>
      <c r="I624" s="12"/>
      <c r="J624" s="11"/>
      <c r="K624" s="10"/>
      <c r="L624" s="9">
        <f t="shared" si="21"/>
        <v>620</v>
      </c>
      <c r="M624" s="8">
        <f>_xlfn.XLOOKUP(E624,[1]!pnp[Product Code],[1]!pnp[MSRP],"Legacy Product")</f>
        <v>3496</v>
      </c>
      <c r="N624" s="7">
        <f>_xlfn.XLOOKUP(E624,[1]!pnp[Product Code],[1]!pnp[OEM Customer (FT1)],"Legacy Product")</f>
        <v>3496</v>
      </c>
      <c r="O624" s="6">
        <f t="shared" si="18"/>
        <v>0</v>
      </c>
    </row>
    <row r="625" spans="1:15" x14ac:dyDescent="0.35">
      <c r="A625" s="14">
        <v>621</v>
      </c>
      <c r="B625" s="13" t="str">
        <f>_xlfn.XLOOKUP(E625,[1]!pnp[Product Code],[1]!pnp[Product Name],"Legacy Product")</f>
        <v>Preventative Maintenance AC Level 2 - Semi-Annual Visit - 5 Years Prepaid</v>
      </c>
      <c r="C625" s="13" t="str">
        <f>_xlfn.XLOOKUP(E625,[1]!pnp[Product Code],[1]!pnp[Product Description],"Legacy Product")</f>
        <v>5 years coverage of Preventative Maintenance for (1) EVSE AC Level 2 Charging Station.  Semi-Annual Visit.</v>
      </c>
      <c r="D625" s="13" t="str">
        <f t="shared" si="19"/>
        <v>ICE</v>
      </c>
      <c r="E625" s="14" t="str">
        <v>PM-ACL2-BV-60</v>
      </c>
      <c r="F625" s="13" t="str">
        <f t="shared" si="20"/>
        <v>PM-ACL2-BV-60</v>
      </c>
      <c r="G625" s="13">
        <v>1</v>
      </c>
      <c r="H625" s="11">
        <f>_xlfn.XLOOKUP(E625,[1]!pnp[Product Code],[1]!pnp[MSRP],"Legacy Product")</f>
        <v>6992</v>
      </c>
      <c r="I625" s="12"/>
      <c r="J625" s="11"/>
      <c r="K625" s="10"/>
      <c r="L625" s="9">
        <f t="shared" si="21"/>
        <v>621</v>
      </c>
      <c r="M625" s="8">
        <f>_xlfn.XLOOKUP(E625,[1]!pnp[Product Code],[1]!pnp[MSRP],"Legacy Product")</f>
        <v>6992</v>
      </c>
      <c r="N625" s="7">
        <f>_xlfn.XLOOKUP(E625,[1]!pnp[Product Code],[1]!pnp[OEM Customer (FT1)],"Legacy Product")</f>
        <v>6992</v>
      </c>
      <c r="O625" s="6">
        <f t="shared" si="18"/>
        <v>0</v>
      </c>
    </row>
    <row r="626" spans="1:15" x14ac:dyDescent="0.35">
      <c r="A626" s="14">
        <v>622</v>
      </c>
      <c r="B626" s="13" t="str">
        <f>_xlfn.XLOOKUP(E626,[1]!pnp[Product Code],[1]!pnp[Product Name],"Legacy Product")</f>
        <v>Preventative Maintenance DC Fast Charging - Annual Visit - 5 Years Prepaid</v>
      </c>
      <c r="C626" s="13" t="str">
        <f>_xlfn.XLOOKUP(E626,[1]!pnp[Product Code],[1]!pnp[Product Description],"Legacy Product")</f>
        <v>5 years coverage of Preventative Maintenance for (1) EVSE DC Fast Charging Station.  Annual Visit.</v>
      </c>
      <c r="D626" s="13" t="str">
        <f t="shared" si="19"/>
        <v>ICE</v>
      </c>
      <c r="E626" s="14" t="str">
        <v>PM-DCFC-AV-60</v>
      </c>
      <c r="F626" s="13" t="str">
        <f t="shared" si="20"/>
        <v>PM-DCFC-AV-60</v>
      </c>
      <c r="G626" s="13">
        <v>1</v>
      </c>
      <c r="H626" s="11">
        <f>_xlfn.XLOOKUP(E626,[1]!pnp[Product Code],[1]!pnp[MSRP],"Legacy Product")</f>
        <v>4416</v>
      </c>
      <c r="I626" s="12"/>
      <c r="J626" s="11"/>
      <c r="K626" s="10"/>
      <c r="L626" s="9">
        <f t="shared" si="21"/>
        <v>622</v>
      </c>
      <c r="M626" s="8">
        <f>_xlfn.XLOOKUP(E626,[1]!pnp[Product Code],[1]!pnp[MSRP],"Legacy Product")</f>
        <v>4416</v>
      </c>
      <c r="N626" s="7">
        <f>_xlfn.XLOOKUP(E626,[1]!pnp[Product Code],[1]!pnp[OEM Customer (FT1)],"Legacy Product")</f>
        <v>4416</v>
      </c>
      <c r="O626" s="6">
        <f t="shared" si="18"/>
        <v>0</v>
      </c>
    </row>
    <row r="627" spans="1:15" x14ac:dyDescent="0.35">
      <c r="A627" s="14">
        <v>623</v>
      </c>
      <c r="B627" s="13" t="str">
        <f>_xlfn.XLOOKUP(E627,[1]!pnp[Product Code],[1]!pnp[Product Name],"Legacy Product")</f>
        <v>Preventative Maintenance DC Fast Charging - Semi-Annual Visit - 5 Years Prepaid</v>
      </c>
      <c r="C627" s="13" t="str">
        <f>_xlfn.XLOOKUP(E627,[1]!pnp[Product Code],[1]!pnp[Product Description],"Legacy Product")</f>
        <v>5 years coverage of Preventative Maintenance for (1) EVSE DC Fast Charging Station.  Semi-Annual Visit.</v>
      </c>
      <c r="D627" s="13" t="str">
        <f t="shared" si="19"/>
        <v>ICE</v>
      </c>
      <c r="E627" s="14" t="str">
        <v>PM-DCFC-BV-60</v>
      </c>
      <c r="F627" s="13" t="str">
        <f t="shared" si="20"/>
        <v>PM-DCFC-BV-60</v>
      </c>
      <c r="G627" s="13">
        <v>1</v>
      </c>
      <c r="H627" s="11">
        <f>_xlfn.XLOOKUP(E627,[1]!pnp[Product Code],[1]!pnp[MSRP],"Legacy Product")</f>
        <v>7912</v>
      </c>
      <c r="I627" s="12"/>
      <c r="J627" s="11"/>
      <c r="K627" s="10"/>
      <c r="L627" s="9">
        <f t="shared" si="21"/>
        <v>623</v>
      </c>
      <c r="M627" s="8">
        <f>_xlfn.XLOOKUP(E627,[1]!pnp[Product Code],[1]!pnp[MSRP],"Legacy Product")</f>
        <v>7912</v>
      </c>
      <c r="N627" s="7">
        <f>_xlfn.XLOOKUP(E627,[1]!pnp[Product Code],[1]!pnp[OEM Customer (FT1)],"Legacy Product")</f>
        <v>7912</v>
      </c>
      <c r="O627" s="6">
        <f t="shared" si="18"/>
        <v>0</v>
      </c>
    </row>
    <row r="628" spans="1:15" x14ac:dyDescent="0.35">
      <c r="A628" s="14">
        <v>624</v>
      </c>
      <c r="B628" s="13" t="str">
        <f>_xlfn.XLOOKUP(E628,[1]!pnp[Product Code],[1]!pnp[Product Name],"Legacy Product")</f>
        <v>Preventative Maintenance DC Wallbox - Annual Visit - 5 Years Prepaid</v>
      </c>
      <c r="C628" s="13" t="str">
        <f>_xlfn.XLOOKUP(E628,[1]!pnp[Product Code],[1]!pnp[Product Description],"Legacy Product")</f>
        <v>5 years coverage of Preventative Maintenance for (1) EVSE DC Wallbox Charging Station.  Annual Visit.</v>
      </c>
      <c r="D628" s="13" t="str">
        <f t="shared" si="19"/>
        <v>ICE</v>
      </c>
      <c r="E628" s="14" t="str">
        <v>PM-DCWB-AV-60</v>
      </c>
      <c r="F628" s="13" t="str">
        <f t="shared" si="20"/>
        <v>PM-DCWB-AV-60</v>
      </c>
      <c r="G628" s="13">
        <v>1</v>
      </c>
      <c r="H628" s="11">
        <f>_xlfn.XLOOKUP(E628,[1]!pnp[Product Code],[1]!pnp[MSRP],"Legacy Product")</f>
        <v>3956</v>
      </c>
      <c r="I628" s="12"/>
      <c r="J628" s="11"/>
      <c r="K628" s="10"/>
      <c r="L628" s="9">
        <f t="shared" si="21"/>
        <v>624</v>
      </c>
      <c r="M628" s="8">
        <f>_xlfn.XLOOKUP(E628,[1]!pnp[Product Code],[1]!pnp[MSRP],"Legacy Product")</f>
        <v>3956</v>
      </c>
      <c r="N628" s="7">
        <f>_xlfn.XLOOKUP(E628,[1]!pnp[Product Code],[1]!pnp[OEM Customer (FT1)],"Legacy Product")</f>
        <v>3956</v>
      </c>
      <c r="O628" s="6">
        <f t="shared" si="18"/>
        <v>0</v>
      </c>
    </row>
    <row r="629" spans="1:15" x14ac:dyDescent="0.35">
      <c r="A629" s="14">
        <v>625</v>
      </c>
      <c r="B629" s="13" t="str">
        <f>_xlfn.XLOOKUP(E629,[1]!pnp[Product Code],[1]!pnp[Product Name],"Legacy Product")</f>
        <v>Preventative Maintenance DC Wallbox - Semi-Annual Visit - 5 Years Prepaid</v>
      </c>
      <c r="C629" s="13" t="str">
        <f>_xlfn.XLOOKUP(E629,[1]!pnp[Product Code],[1]!pnp[Product Description],"Legacy Product")</f>
        <v>5 years coverage of Preventative Maintenance for (1) EVSE DC Wallbox Charging Station.  Semi-Annual Visit.</v>
      </c>
      <c r="D629" s="13" t="str">
        <f t="shared" si="19"/>
        <v>ICE</v>
      </c>
      <c r="E629" s="14" t="str">
        <v>PM-DCWB-BV-60</v>
      </c>
      <c r="F629" s="13" t="str">
        <f t="shared" si="20"/>
        <v>PM-DCWB-BV-60</v>
      </c>
      <c r="G629" s="13">
        <v>1</v>
      </c>
      <c r="H629" s="11">
        <f>_xlfn.XLOOKUP(E629,[1]!pnp[Product Code],[1]!pnp[MSRP],"Legacy Product")</f>
        <v>7452</v>
      </c>
      <c r="I629" s="12"/>
      <c r="J629" s="11"/>
      <c r="K629" s="10"/>
      <c r="L629" s="9">
        <f t="shared" si="21"/>
        <v>625</v>
      </c>
      <c r="M629" s="8">
        <f>_xlfn.XLOOKUP(E629,[1]!pnp[Product Code],[1]!pnp[MSRP],"Legacy Product")</f>
        <v>7452</v>
      </c>
      <c r="N629" s="7">
        <f>_xlfn.XLOOKUP(E629,[1]!pnp[Product Code],[1]!pnp[OEM Customer (FT1)],"Legacy Product")</f>
        <v>7452</v>
      </c>
      <c r="O629" s="6">
        <f t="shared" si="18"/>
        <v>0</v>
      </c>
    </row>
    <row r="630" spans="1:15" x14ac:dyDescent="0.35">
      <c r="A630" s="14">
        <v>626</v>
      </c>
      <c r="B630" s="13" t="str">
        <f>_xlfn.XLOOKUP(E630,[1]!pnp[Product Code],[1]!pnp[Product Name],"Legacy Product")</f>
        <v>Preventative Maintenance High Power Cabinet - Annual Visit - 5 Years Prepaid</v>
      </c>
      <c r="C630" s="13" t="str">
        <f>_xlfn.XLOOKUP(E630,[1]!pnp[Product Code],[1]!pnp[Product Description],"Legacy Product")</f>
        <v>5 years coverage of Preventative Maintenance for (1) EVSE High Power Cabinet or ICE Cube Station.  Annual Visit.</v>
      </c>
      <c r="D630" s="13" t="str">
        <f t="shared" si="19"/>
        <v>ICE</v>
      </c>
      <c r="E630" s="14" t="str">
        <v>PM-HPC-AV-60</v>
      </c>
      <c r="F630" s="13" t="str">
        <f t="shared" si="20"/>
        <v>PM-HPC-AV-60</v>
      </c>
      <c r="G630" s="13">
        <v>1</v>
      </c>
      <c r="H630" s="11">
        <f>_xlfn.XLOOKUP(E630,[1]!pnp[Product Code],[1]!pnp[MSRP],"Legacy Product")</f>
        <v>16146</v>
      </c>
      <c r="I630" s="12"/>
      <c r="J630" s="11"/>
      <c r="K630" s="10"/>
      <c r="L630" s="9">
        <f t="shared" si="21"/>
        <v>626</v>
      </c>
      <c r="M630" s="8">
        <f>_xlfn.XLOOKUP(E630,[1]!pnp[Product Code],[1]!pnp[MSRP],"Legacy Product")</f>
        <v>16146</v>
      </c>
      <c r="N630" s="7">
        <f>_xlfn.XLOOKUP(E630,[1]!pnp[Product Code],[1]!pnp[OEM Customer (FT1)],"Legacy Product")</f>
        <v>16146</v>
      </c>
      <c r="O630" s="6">
        <f t="shared" si="18"/>
        <v>0</v>
      </c>
    </row>
    <row r="631" spans="1:15" x14ac:dyDescent="0.35">
      <c r="A631" s="14">
        <v>627</v>
      </c>
      <c r="B631" s="13" t="str">
        <f>_xlfn.XLOOKUP(E631,[1]!pnp[Product Code],[1]!pnp[Product Name],"Legacy Product")</f>
        <v>Preventative Maintenance High Power Cabinet - Semi-Annual Visit - 5 Years Prepaid</v>
      </c>
      <c r="C631" s="13" t="str">
        <f>_xlfn.XLOOKUP(E631,[1]!pnp[Product Code],[1]!pnp[Product Description],"Legacy Product")</f>
        <v>5 years coverage of Preventative Maintenance for (1) EVSE High Power Cabinet or ICE Cube Station.  Semi-Annual Visit.</v>
      </c>
      <c r="D631" s="13" t="str">
        <f t="shared" si="19"/>
        <v>ICE</v>
      </c>
      <c r="E631" s="14" t="str">
        <v>PM-HPC-BV-60</v>
      </c>
      <c r="F631" s="13" t="str">
        <f t="shared" si="20"/>
        <v>PM-HPC-BV-60</v>
      </c>
      <c r="G631" s="13">
        <v>1</v>
      </c>
      <c r="H631" s="11">
        <f>_xlfn.XLOOKUP(E631,[1]!pnp[Product Code],[1]!pnp[MSRP],"Legacy Product")</f>
        <v>23092</v>
      </c>
      <c r="I631" s="12"/>
      <c r="J631" s="11"/>
      <c r="K631" s="10"/>
      <c r="L631" s="9">
        <f t="shared" si="21"/>
        <v>627</v>
      </c>
      <c r="M631" s="8">
        <f>_xlfn.XLOOKUP(E631,[1]!pnp[Product Code],[1]!pnp[MSRP],"Legacy Product")</f>
        <v>23092</v>
      </c>
      <c r="N631" s="7">
        <f>_xlfn.XLOOKUP(E631,[1]!pnp[Product Code],[1]!pnp[OEM Customer (FT1)],"Legacy Product")</f>
        <v>23092</v>
      </c>
      <c r="O631" s="6">
        <f t="shared" si="18"/>
        <v>0</v>
      </c>
    </row>
    <row r="632" spans="1:15" x14ac:dyDescent="0.35">
      <c r="A632" s="14">
        <v>628</v>
      </c>
      <c r="B632" s="13" t="str">
        <f>_xlfn.XLOOKUP(E632,[1]!pnp[Product Code],[1]!pnp[Product Name],"Legacy Product")</f>
        <v>Preventative Maintenance High Power Dispenser - Annual Visit - 5 Years Prepaid</v>
      </c>
      <c r="C632" s="13" t="str">
        <f>_xlfn.XLOOKUP(E632,[1]!pnp[Product Code],[1]!pnp[Product Description],"Legacy Product")</f>
        <v>5 years coverage of Preventative Maintenance for (1) EVSE High Power Dispenser Station.  Annual Visit.</v>
      </c>
      <c r="D632" s="13" t="str">
        <f t="shared" si="19"/>
        <v>ICE</v>
      </c>
      <c r="E632" s="14" t="str">
        <v>PM-HPD-AV-60</v>
      </c>
      <c r="F632" s="13" t="str">
        <f t="shared" si="20"/>
        <v>PM-HPD-AV-60</v>
      </c>
      <c r="G632" s="13">
        <v>1</v>
      </c>
      <c r="H632" s="11">
        <f>_xlfn.XLOOKUP(E632,[1]!pnp[Product Code],[1]!pnp[MSRP],"Legacy Product")</f>
        <v>4416</v>
      </c>
      <c r="I632" s="12"/>
      <c r="J632" s="11"/>
      <c r="K632" s="10"/>
      <c r="L632" s="9">
        <f t="shared" si="21"/>
        <v>628</v>
      </c>
      <c r="M632" s="8">
        <f>_xlfn.XLOOKUP(E632,[1]!pnp[Product Code],[1]!pnp[MSRP],"Legacy Product")</f>
        <v>4416</v>
      </c>
      <c r="N632" s="7">
        <f>_xlfn.XLOOKUP(E632,[1]!pnp[Product Code],[1]!pnp[OEM Customer (FT1)],"Legacy Product")</f>
        <v>4416</v>
      </c>
      <c r="O632" s="6">
        <f t="shared" si="18"/>
        <v>0</v>
      </c>
    </row>
    <row r="633" spans="1:15" x14ac:dyDescent="0.35">
      <c r="A633" s="14">
        <v>629</v>
      </c>
      <c r="B633" s="13" t="str">
        <f>_xlfn.XLOOKUP(E633,[1]!pnp[Product Code],[1]!pnp[Product Name],"Legacy Product")</f>
        <v>Preventative Maintenance High Power Dispenser - Semi-Annual Visit - 5 Years Prepaid</v>
      </c>
      <c r="C633" s="13" t="str">
        <f>_xlfn.XLOOKUP(E633,[1]!pnp[Product Code],[1]!pnp[Product Description],"Legacy Product")</f>
        <v>5 years coverage of Preventative Maintenance for (1) EVSE High Power Dispenser Station.  Semi-Annual Visit.</v>
      </c>
      <c r="D633" s="13" t="str">
        <f t="shared" si="19"/>
        <v>ICE</v>
      </c>
      <c r="E633" s="14" t="str">
        <v>PM-HPD-BV-60</v>
      </c>
      <c r="F633" s="13" t="str">
        <f t="shared" si="20"/>
        <v>PM-HPD-BV-60</v>
      </c>
      <c r="G633" s="13">
        <v>1</v>
      </c>
      <c r="H633" s="11">
        <f>_xlfn.XLOOKUP(E633,[1]!pnp[Product Code],[1]!pnp[MSRP],"Legacy Product")</f>
        <v>7912</v>
      </c>
      <c r="I633" s="12"/>
      <c r="J633" s="11"/>
      <c r="K633" s="10"/>
      <c r="L633" s="9">
        <f t="shared" si="21"/>
        <v>629</v>
      </c>
      <c r="M633" s="8">
        <f>_xlfn.XLOOKUP(E633,[1]!pnp[Product Code],[1]!pnp[MSRP],"Legacy Product")</f>
        <v>7912</v>
      </c>
      <c r="N633" s="7">
        <f>_xlfn.XLOOKUP(E633,[1]!pnp[Product Code],[1]!pnp[OEM Customer (FT1)],"Legacy Product")</f>
        <v>7912</v>
      </c>
      <c r="O633" s="6">
        <f t="shared" si="18"/>
        <v>0</v>
      </c>
    </row>
    <row r="634" spans="1:15" x14ac:dyDescent="0.35">
      <c r="A634" s="14">
        <v>630</v>
      </c>
      <c r="B634" s="13" t="str">
        <f>_xlfn.XLOOKUP(E634,[1]!pnp[Product Code],[1]!pnp[Product Name],"Legacy Product")</f>
        <v>TechCare Dual ACL2 - 5 Years Prepaid</v>
      </c>
      <c r="C634" s="13" t="str">
        <f>_xlfn.XLOOKUP(E634,[1]!pnp[Product Code],[1]!pnp[Product Description],"Legacy Product")</f>
        <v>5 years coverage of TechCare for EVSE Dual AC Level 2 Charging Station.  Labor ONLY warranty.</v>
      </c>
      <c r="D634" s="13" t="str">
        <f t="shared" si="19"/>
        <v>ICE</v>
      </c>
      <c r="E634" s="14" t="str">
        <v>TC-DACL2-60</v>
      </c>
      <c r="F634" s="13" t="str">
        <f t="shared" si="20"/>
        <v>TC-DACL2-60</v>
      </c>
      <c r="G634" s="13">
        <v>1</v>
      </c>
      <c r="H634" s="11">
        <f>_xlfn.XLOOKUP(E634,[1]!pnp[Product Code],[1]!pnp[MSRP],"Legacy Product")</f>
        <v>2611</v>
      </c>
      <c r="I634" s="12"/>
      <c r="J634" s="11"/>
      <c r="K634" s="10"/>
      <c r="L634" s="9">
        <f t="shared" si="21"/>
        <v>630</v>
      </c>
      <c r="M634" s="8">
        <f>_xlfn.XLOOKUP(E634,[1]!pnp[Product Code],[1]!pnp[MSRP],"Legacy Product")</f>
        <v>2611</v>
      </c>
      <c r="N634" s="7">
        <f>_xlfn.XLOOKUP(E634,[1]!pnp[Product Code],[1]!pnp[OEM Customer (FT1)],"Legacy Product")</f>
        <v>2611</v>
      </c>
      <c r="O634" s="6">
        <f t="shared" si="18"/>
        <v>0</v>
      </c>
    </row>
    <row r="635" spans="1:15" x14ac:dyDescent="0.35">
      <c r="A635" s="14">
        <v>631</v>
      </c>
      <c r="B635" s="13" t="str">
        <f>_xlfn.XLOOKUP(E635,[1]!pnp[Product Code],[1]!pnp[Product Name],"Legacy Product")</f>
        <v>ICE Charger 60kW Power Upgrade Service</v>
      </c>
      <c r="C635" s="13" t="str">
        <f>_xlfn.XLOOKUP(E635,[1]!pnp[Product Code],[1]!pnp[Product Description],"Legacy Product")</f>
        <v>60kW Power Upgrade for EVSE ICE-120 Charging Stations to convert into ICE-180.  Includes (2) 30kW Modules, Shipping, Labor, &amp; Travel</v>
      </c>
      <c r="D635" s="13" t="str">
        <f t="shared" si="19"/>
        <v>ICE</v>
      </c>
      <c r="E635" s="14" t="str">
        <v>INST-ICE60KW-UPG</v>
      </c>
      <c r="F635" s="13" t="str">
        <f t="shared" si="20"/>
        <v>INST-ICE60KW-UPG</v>
      </c>
      <c r="G635" s="13">
        <v>1</v>
      </c>
      <c r="H635" s="11">
        <f>_xlfn.XLOOKUP(E635,[1]!pnp[Product Code],[1]!pnp[MSRP],"Legacy Product")</f>
        <v>41000</v>
      </c>
      <c r="I635" s="12"/>
      <c r="J635" s="11"/>
      <c r="K635" s="10"/>
      <c r="L635" s="9">
        <f t="shared" si="21"/>
        <v>631</v>
      </c>
      <c r="M635" s="8">
        <f>_xlfn.XLOOKUP(E635,[1]!pnp[Product Code],[1]!pnp[MSRP],"Legacy Product")</f>
        <v>41000</v>
      </c>
      <c r="N635" s="7">
        <f>_xlfn.XLOOKUP(E635,[1]!pnp[Product Code],[1]!pnp[OEM Customer (FT1)],"Legacy Product")</f>
        <v>22942.5</v>
      </c>
      <c r="O635" s="6">
        <f t="shared" si="18"/>
        <v>0.44042682926829269</v>
      </c>
    </row>
    <row r="636" spans="1:15" x14ac:dyDescent="0.35">
      <c r="A636" s="14">
        <v>632</v>
      </c>
      <c r="B636" s="13" t="str">
        <f>_xlfn.XLOOKUP(E636,[1]!pnp[Product Code],[1]!pnp[Product Name],"Legacy Product")</f>
        <v>ABB HVC Depot Box Cable Management System</v>
      </c>
      <c r="C636" s="13" t="str">
        <f>_xlfn.XLOOKUP(E636,[1]!pnp[Product Code],[1]!pnp[Product Description],"Legacy Product")</f>
        <v>ABB HVC Depot Charge Box Cable Management System (must be purchased with Depot Box Pedestal)</v>
      </c>
      <c r="D636" s="13" t="str">
        <f t="shared" si="19"/>
        <v>ICE</v>
      </c>
      <c r="E636" s="14" t="str">
        <v>AA-HVC-CMS</v>
      </c>
      <c r="F636" s="13" t="str">
        <f t="shared" si="20"/>
        <v>AA-HVC-CMS</v>
      </c>
      <c r="G636" s="13">
        <v>1</v>
      </c>
      <c r="H636" s="11">
        <f>_xlfn.XLOOKUP(E636,[1]!pnp[Product Code],[1]!pnp[MSRP],"Legacy Product")</f>
        <v>2912</v>
      </c>
      <c r="I636" s="12"/>
      <c r="J636" s="11"/>
      <c r="K636" s="10"/>
      <c r="L636" s="9">
        <f t="shared" si="21"/>
        <v>632</v>
      </c>
      <c r="M636" s="8">
        <f>_xlfn.XLOOKUP(E636,[1]!pnp[Product Code],[1]!pnp[MSRP],"Legacy Product")</f>
        <v>2912</v>
      </c>
      <c r="N636" s="7">
        <f>_xlfn.XLOOKUP(E636,[1]!pnp[Product Code],[1]!pnp[OEM Customer (FT1)],"Legacy Product")</f>
        <v>2912</v>
      </c>
      <c r="O636" s="6">
        <f t="shared" si="18"/>
        <v>0</v>
      </c>
    </row>
    <row r="637" spans="1:15" x14ac:dyDescent="0.35">
      <c r="A637" s="14">
        <v>633</v>
      </c>
      <c r="B637" s="13" t="str">
        <f>_xlfn.XLOOKUP(E637,[1]!pnp[Product Code],[1]!pnp[Product Name],"Legacy Product")</f>
        <v>ABB HVC Depot Box Pedestal</v>
      </c>
      <c r="C637" s="13" t="str">
        <f>_xlfn.XLOOKUP(E637,[1]!pnp[Product Code],[1]!pnp[Product Description],"Legacy Product")</f>
        <v>ABB HVC Depot Charge Box Metal Pedestal</v>
      </c>
      <c r="D637" s="13" t="str">
        <f t="shared" si="19"/>
        <v>ICE</v>
      </c>
      <c r="E637" s="14" t="str">
        <v>AA-HVC-DBP</v>
      </c>
      <c r="F637" s="13" t="str">
        <f t="shared" si="20"/>
        <v>AA-HVC-DBP</v>
      </c>
      <c r="G637" s="13">
        <v>1</v>
      </c>
      <c r="H637" s="11">
        <f>_xlfn.XLOOKUP(E637,[1]!pnp[Product Code],[1]!pnp[MSRP],"Legacy Product")</f>
        <v>2892</v>
      </c>
      <c r="I637" s="12"/>
      <c r="J637" s="11"/>
      <c r="K637" s="10"/>
      <c r="L637" s="9">
        <f t="shared" si="21"/>
        <v>633</v>
      </c>
      <c r="M637" s="8">
        <f>_xlfn.XLOOKUP(E637,[1]!pnp[Product Code],[1]!pnp[MSRP],"Legacy Product")</f>
        <v>2892</v>
      </c>
      <c r="N637" s="7">
        <f>_xlfn.XLOOKUP(E637,[1]!pnp[Product Code],[1]!pnp[OEM Customer (FT1)],"Legacy Product")</f>
        <v>2892</v>
      </c>
      <c r="O637" s="6">
        <f t="shared" si="18"/>
        <v>0</v>
      </c>
    </row>
    <row r="638" spans="1:15" x14ac:dyDescent="0.35">
      <c r="A638" s="14">
        <v>634</v>
      </c>
      <c r="B638" s="13" t="str">
        <f>_xlfn.XLOOKUP(E638,[1]!pnp[Product Code],[1]!pnp[Product Name],"Legacy Product")</f>
        <v>ABB/GE 3-Phase Step-up Transformer 45kVA</v>
      </c>
      <c r="C638" s="13" t="str">
        <f>_xlfn.XLOOKUP(E638,[1]!pnp[Product Code],[1]!pnp[Product Description],"Legacy Product")</f>
        <v>ABB/GE 3-Phase Step-up Transformer 45kVA 280 Delta Primary - 480/277V WYE Secondary, Nema 2 (Indoor), (9T10A1343), 3R Weatherproof Kit not included but available for purchase (9T18Y1074G06)</v>
      </c>
      <c r="D638" s="13" t="str">
        <f t="shared" si="19"/>
        <v>ICE</v>
      </c>
      <c r="E638" s="14" t="str">
        <v>AA-TR-45KV</v>
      </c>
      <c r="F638" s="13" t="str">
        <f t="shared" si="20"/>
        <v>AA-TR-45KV</v>
      </c>
      <c r="G638" s="13">
        <v>1</v>
      </c>
      <c r="H638" s="11">
        <f>_xlfn.XLOOKUP(E638,[1]!pnp[Product Code],[1]!pnp[MSRP],"Legacy Product")</f>
        <v>4392</v>
      </c>
      <c r="I638" s="12"/>
      <c r="J638" s="11"/>
      <c r="K638" s="10"/>
      <c r="L638" s="9">
        <f t="shared" si="21"/>
        <v>634</v>
      </c>
      <c r="M638" s="8">
        <f>_xlfn.XLOOKUP(E638,[1]!pnp[Product Code],[1]!pnp[MSRP],"Legacy Product")</f>
        <v>4392</v>
      </c>
      <c r="N638" s="7">
        <f>_xlfn.XLOOKUP(E638,[1]!pnp[Product Code],[1]!pnp[OEM Customer (FT1)],"Legacy Product")</f>
        <v>4392</v>
      </c>
      <c r="O638" s="6">
        <f t="shared" si="18"/>
        <v>0</v>
      </c>
    </row>
    <row r="639" spans="1:15" x14ac:dyDescent="0.35">
      <c r="A639" s="14">
        <v>635</v>
      </c>
      <c r="B639" s="13" t="str">
        <f>_xlfn.XLOOKUP(E639,[1]!pnp[Product Code],[1]!pnp[Product Name],"Legacy Product")</f>
        <v>ABB/GE 3-Phase Step-up Transformer 75kVA</v>
      </c>
      <c r="C639" s="13" t="str">
        <f>_xlfn.XLOOKUP(E639,[1]!pnp[Product Code],[1]!pnp[Product Description],"Legacy Product")</f>
        <v>ABB/GE 3-Phase Step-up Transformer 75kVA 280 Delta Primary - 480/277V WYE Secondary, Nema 2 (Indoor), (9T10A1344), 3R Weatherproof Kit not included but available for purchase (9T18Y1074G06)</v>
      </c>
      <c r="D639" s="13" t="str">
        <f t="shared" si="19"/>
        <v>ICE</v>
      </c>
      <c r="E639" s="14" t="str">
        <v>AA-TR-75KV</v>
      </c>
      <c r="F639" s="13" t="str">
        <f t="shared" si="20"/>
        <v>AA-TR-75KV</v>
      </c>
      <c r="G639" s="13">
        <v>1</v>
      </c>
      <c r="H639" s="11">
        <f>_xlfn.XLOOKUP(E639,[1]!pnp[Product Code],[1]!pnp[MSRP],"Legacy Product")</f>
        <v>4692</v>
      </c>
      <c r="I639" s="12"/>
      <c r="J639" s="11"/>
      <c r="K639" s="10"/>
      <c r="L639" s="9">
        <f t="shared" si="21"/>
        <v>635</v>
      </c>
      <c r="M639" s="8">
        <f>_xlfn.XLOOKUP(E639,[1]!pnp[Product Code],[1]!pnp[MSRP],"Legacy Product")</f>
        <v>4692</v>
      </c>
      <c r="N639" s="7">
        <f>_xlfn.XLOOKUP(E639,[1]!pnp[Product Code],[1]!pnp[OEM Customer (FT1)],"Legacy Product")</f>
        <v>4692</v>
      </c>
      <c r="O639" s="6">
        <f t="shared" si="18"/>
        <v>0</v>
      </c>
    </row>
    <row r="640" spans="1:15" x14ac:dyDescent="0.35">
      <c r="A640" s="14">
        <v>636</v>
      </c>
      <c r="B640" s="13" t="str">
        <f>_xlfn.XLOOKUP(E640,[1]!pnp[Product Code],[1]!pnp[Product Name],"Legacy Product")</f>
        <v>Terra All-in-One Metal Foundation</v>
      </c>
      <c r="C640" s="13" t="str">
        <f>_xlfn.XLOOKUP(E640,[1]!pnp[Product Code],[1]!pnp[Product Description],"Legacy Product")</f>
        <v>Above ground metal foundation for Terra 54HV/124/184 units - allows for side conduit entry when trenching is not possible.  Labor to field install is not included. For shorter foundation options, contact ABB sales.</v>
      </c>
      <c r="D640" s="13" t="str">
        <f t="shared" si="19"/>
        <v>ICE</v>
      </c>
      <c r="E640" s="14" t="str">
        <v>AMA-AIO-FD</v>
      </c>
      <c r="F640" s="13" t="str">
        <f t="shared" si="20"/>
        <v>AMA-AIO-FD</v>
      </c>
      <c r="G640" s="13">
        <v>1</v>
      </c>
      <c r="H640" s="11">
        <f>_xlfn.XLOOKUP(E640,[1]!pnp[Product Code],[1]!pnp[MSRP],"Legacy Product")</f>
        <v>1949</v>
      </c>
      <c r="I640" s="12"/>
      <c r="J640" s="11"/>
      <c r="K640" s="10"/>
      <c r="L640" s="9">
        <f t="shared" si="21"/>
        <v>636</v>
      </c>
      <c r="M640" s="8">
        <f>_xlfn.XLOOKUP(E640,[1]!pnp[Product Code],[1]!pnp[MSRP],"Legacy Product")</f>
        <v>1949</v>
      </c>
      <c r="N640" s="7">
        <f>_xlfn.XLOOKUP(E640,[1]!pnp[Product Code],[1]!pnp[OEM Customer (FT1)],"Legacy Product")</f>
        <v>1949</v>
      </c>
      <c r="O640" s="6">
        <f t="shared" si="18"/>
        <v>0</v>
      </c>
    </row>
    <row r="641" spans="1:15" x14ac:dyDescent="0.35">
      <c r="A641" s="14">
        <v>637</v>
      </c>
      <c r="B641" s="13" t="str">
        <f>_xlfn.XLOOKUP(E641,[1]!pnp[Product Code],[1]!pnp[Product Name],"Legacy Product")</f>
        <v>ICE-80AC ACL2 Charger, EV Connect Mobile Payment App</v>
      </c>
      <c r="C641" s="13" t="str">
        <f>_xlfn.XLOOKUP(E641,[1]!pnp[Product Code],[1]!pnp[Product Description],"Legacy Product")</f>
        <v>AC Level 2 Wallbox, 16.64kW @ 208V / 19.2kW @ 240V max. output, 208/240Vac out, 208/240Vac 1p input, Single SAE J1772 (80A, 25ft), Cellular, RFID, EV Connect Mobile Payment Application Ready</v>
      </c>
      <c r="D641" s="13" t="str">
        <f t="shared" si="19"/>
        <v>ICE</v>
      </c>
      <c r="E641" s="14" t="str">
        <v>LAC-80-240-T1-WC1A</v>
      </c>
      <c r="F641" s="13" t="str">
        <f t="shared" si="20"/>
        <v>LAC-80-240-T1-WC1A</v>
      </c>
      <c r="G641" s="13">
        <v>1</v>
      </c>
      <c r="H641" s="11">
        <f>_xlfn.XLOOKUP(E641,[1]!pnp[Product Code],[1]!pnp[MSRP],"Legacy Product")</f>
        <v>2200</v>
      </c>
      <c r="I641" s="12"/>
      <c r="J641" s="11"/>
      <c r="K641" s="10"/>
      <c r="L641" s="9">
        <f t="shared" si="21"/>
        <v>637</v>
      </c>
      <c r="M641" s="8">
        <f>_xlfn.XLOOKUP(E641,[1]!pnp[Product Code],[1]!pnp[MSRP],"Legacy Product")</f>
        <v>2200</v>
      </c>
      <c r="N641" s="7">
        <f>_xlfn.XLOOKUP(E641,[1]!pnp[Product Code],[1]!pnp[OEM Customer (FT1)],"Legacy Product")</f>
        <v>1667.4999999999998</v>
      </c>
      <c r="O641" s="6">
        <f t="shared" si="18"/>
        <v>0.24204545454545465</v>
      </c>
    </row>
    <row r="642" spans="1:15" x14ac:dyDescent="0.35">
      <c r="A642" s="14">
        <v>638</v>
      </c>
      <c r="B642" s="13" t="str">
        <f>_xlfn.XLOOKUP(E642,[1]!pnp[Product Code],[1]!pnp[Product Name],"Legacy Product")</f>
        <v>ICE-32AC ACL2 Charger, EV Connect Mobile Payment App</v>
      </c>
      <c r="C642" s="13" t="str">
        <f>_xlfn.XLOOKUP(E642,[1]!pnp[Product Code],[1]!pnp[Product Description],"Legacy Product")</f>
        <v>AC Level 2 Wallbox, 6.66kW @ 208V / 7.68kW @ 240V max. output, 208/240Vac out, 208/240Vac 1p input, Single SAE J1772 (32A, 25ft), Cellular, RFID, EV Connect Mobile Payment Application Ready</v>
      </c>
      <c r="D642" s="13" t="str">
        <f t="shared" si="19"/>
        <v>ICE</v>
      </c>
      <c r="E642" s="14" t="str">
        <v>LAC-32-240-T1-WC1A</v>
      </c>
      <c r="F642" s="13" t="str">
        <f t="shared" si="20"/>
        <v>LAC-32-240-T1-WC1A</v>
      </c>
      <c r="G642" s="13">
        <v>1</v>
      </c>
      <c r="H642" s="11">
        <f>_xlfn.XLOOKUP(E642,[1]!pnp[Product Code],[1]!pnp[MSRP],"Legacy Product")</f>
        <v>1690</v>
      </c>
      <c r="I642" s="12"/>
      <c r="J642" s="11"/>
      <c r="K642" s="10"/>
      <c r="L642" s="9">
        <f t="shared" si="21"/>
        <v>638</v>
      </c>
      <c r="M642" s="8">
        <f>_xlfn.XLOOKUP(E642,[1]!pnp[Product Code],[1]!pnp[MSRP],"Legacy Product")</f>
        <v>1690</v>
      </c>
      <c r="N642" s="7">
        <f>_xlfn.XLOOKUP(E642,[1]!pnp[Product Code],[1]!pnp[OEM Customer (FT1)],"Legacy Product")</f>
        <v>1493.85</v>
      </c>
      <c r="O642" s="6">
        <f t="shared" si="18"/>
        <v>0.1160650887573965</v>
      </c>
    </row>
    <row r="643" spans="1:15" x14ac:dyDescent="0.35">
      <c r="A643" s="14">
        <v>639</v>
      </c>
      <c r="B643" s="13" t="str">
        <f>_xlfn.XLOOKUP(E643,[1]!pnp[Product Code],[1]!pnp[Product Name],"Legacy Product")</f>
        <v>ICE-40AC ACL2 Charger, EV Connect Mobile Payment App</v>
      </c>
      <c r="C643" s="13" t="str">
        <f>_xlfn.XLOOKUP(E643,[1]!pnp[Product Code],[1]!pnp[Product Description],"Legacy Product")</f>
        <v>AC Level 2 Wallbox, 8.32kW @ 208V / 9.6kW @ 240V max. output, 208/240Vac out, 208/240Vac 1p input, Single SAE J1772 (40A, 25ft), Cellular, RFID, EV Connect Mobile Payment Application Ready</v>
      </c>
      <c r="D643" s="13" t="str">
        <f t="shared" si="19"/>
        <v>ICE</v>
      </c>
      <c r="E643" s="14" t="str">
        <v>LAC-40-240-T1-WC1A</v>
      </c>
      <c r="F643" s="13" t="str">
        <f t="shared" si="20"/>
        <v>LAC-40-240-T1-WC1A</v>
      </c>
      <c r="G643" s="13">
        <v>1</v>
      </c>
      <c r="H643" s="11">
        <f>_xlfn.XLOOKUP(E643,[1]!pnp[Product Code],[1]!pnp[MSRP],"Legacy Product")</f>
        <v>1690</v>
      </c>
      <c r="I643" s="12"/>
      <c r="J643" s="11"/>
      <c r="K643" s="10"/>
      <c r="L643" s="9">
        <f t="shared" si="21"/>
        <v>639</v>
      </c>
      <c r="M643" s="8">
        <f>_xlfn.XLOOKUP(E643,[1]!pnp[Product Code],[1]!pnp[MSRP],"Legacy Product")</f>
        <v>1690</v>
      </c>
      <c r="N643" s="7">
        <f>_xlfn.XLOOKUP(E643,[1]!pnp[Product Code],[1]!pnp[OEM Customer (FT1)],"Legacy Product")</f>
        <v>1150</v>
      </c>
      <c r="O643" s="6">
        <f t="shared" si="18"/>
        <v>0.31952662721893493</v>
      </c>
    </row>
    <row r="644" spans="1:15" x14ac:dyDescent="0.35">
      <c r="A644" s="14">
        <v>640</v>
      </c>
      <c r="B644" s="13" t="str">
        <f>_xlfn.XLOOKUP(E644,[1]!pnp[Product Code],[1]!pnp[Product Name],"Legacy Product")</f>
        <v>ICE-48AC ACL2 Charger</v>
      </c>
      <c r="C644" s="13" t="str">
        <f>_xlfn.XLOOKUP(E644,[1]!pnp[Product Code],[1]!pnp[Product Description],"Legacy Product")</f>
        <v>AC Level 2 Wallbox, 9.98kW @ 208V / 11.52kW @ 240V max. output, 208/240Vac out, 208/240Vac 1p input, Single SAE J1772 (48A, 25ft), Cellular, RFID</v>
      </c>
      <c r="D644" s="13" t="str">
        <f t="shared" si="19"/>
        <v>ICE</v>
      </c>
      <c r="E644" s="14" t="str">
        <v>LAC-48-240-T1-WC1R</v>
      </c>
      <c r="F644" s="13" t="str">
        <f t="shared" si="20"/>
        <v>LAC-48-240-T1-WC1R</v>
      </c>
      <c r="G644" s="13">
        <v>1</v>
      </c>
      <c r="H644" s="11">
        <f>_xlfn.XLOOKUP(E644,[1]!pnp[Product Code],[1]!pnp[MSRP],"Legacy Product")</f>
        <v>2200</v>
      </c>
      <c r="I644" s="12"/>
      <c r="J644" s="11"/>
      <c r="K644" s="10"/>
      <c r="L644" s="9">
        <f t="shared" si="21"/>
        <v>640</v>
      </c>
      <c r="M644" s="8">
        <f>_xlfn.XLOOKUP(E644,[1]!pnp[Product Code],[1]!pnp[MSRP],"Legacy Product")</f>
        <v>2200</v>
      </c>
      <c r="N644" s="7">
        <f>_xlfn.XLOOKUP(E644,[1]!pnp[Product Code],[1]!pnp[OEM Customer (FT1)],"Legacy Product")</f>
        <v>1265</v>
      </c>
      <c r="O644" s="6">
        <f t="shared" si="18"/>
        <v>0.42499999999999999</v>
      </c>
    </row>
    <row r="645" spans="1:15" x14ac:dyDescent="0.35">
      <c r="A645" s="14">
        <v>641</v>
      </c>
      <c r="B645" s="13" t="str">
        <f>_xlfn.XLOOKUP(E645,[1]!pnp[Product Code],[1]!pnp[Product Name],"Legacy Product")</f>
        <v>ICE-48AC ACL2 Charger, EV Connect Mobile Payment App</v>
      </c>
      <c r="C645" s="13" t="str">
        <f>_xlfn.XLOOKUP(E645,[1]!pnp[Product Code],[1]!pnp[Product Description],"Legacy Product")</f>
        <v>AC Level 2 Wallbox, 9.98kW @ 208V / 11.52kW @ 240V max. output, 208/240Vac out, 208/240Vac 1p input, Single SAE J1772 (48A, 25ft), Cellular, RFID, EV Connect Mobile Payment Application Ready</v>
      </c>
      <c r="D645" s="13" t="str">
        <f t="shared" si="19"/>
        <v>ICE</v>
      </c>
      <c r="E645" s="14" t="str">
        <v>LAC-48-240-T1-WC1A</v>
      </c>
      <c r="F645" s="13" t="str">
        <f t="shared" si="20"/>
        <v>LAC-48-240-T1-WC1A</v>
      </c>
      <c r="G645" s="13">
        <v>1</v>
      </c>
      <c r="H645" s="11">
        <f>_xlfn.XLOOKUP(E645,[1]!pnp[Product Code],[1]!pnp[MSRP],"Legacy Product")</f>
        <v>2200</v>
      </c>
      <c r="I645" s="12"/>
      <c r="J645" s="11"/>
      <c r="K645" s="10"/>
      <c r="L645" s="9">
        <f t="shared" si="21"/>
        <v>641</v>
      </c>
      <c r="M645" s="8">
        <f>_xlfn.XLOOKUP(E645,[1]!pnp[Product Code],[1]!pnp[MSRP],"Legacy Product")</f>
        <v>2200</v>
      </c>
      <c r="N645" s="7">
        <f>_xlfn.XLOOKUP(E645,[1]!pnp[Product Code],[1]!pnp[OEM Customer (FT1)],"Legacy Product")</f>
        <v>1380</v>
      </c>
      <c r="O645" s="6">
        <f t="shared" ref="O645:O708" si="22">IFERROR((M645-N645)/M645,"")</f>
        <v>0.37272727272727274</v>
      </c>
    </row>
    <row r="646" spans="1:15" x14ac:dyDescent="0.35">
      <c r="A646" s="14">
        <v>642</v>
      </c>
      <c r="B646" s="13" t="str">
        <f>_xlfn.XLOOKUP(E646,[1]!pnp[Product Code],[1]!pnp[Product Name],"Legacy Product")</f>
        <v>ICE Dual 80AC ACL2, EV Connect Mobile Payment App</v>
      </c>
      <c r="C646" s="13" t="str">
        <f>_xlfn.XLOOKUP(E646,[1]!pnp[Product Code],[1]!pnp[Product Description],"Legacy Product")</f>
        <v>AC Level 2 Wallbox, Dual 19.2kW max. output, 240Vac out, 240Vac 1p input, Dual SAE J1772 (80A, 25ft), Cellular, RFID, EV Connect Mobile Payment Application</v>
      </c>
      <c r="D646" s="13" t="str">
        <f t="shared" si="19"/>
        <v>ICE</v>
      </c>
      <c r="E646" s="14" t="str">
        <v>ZAC-80-240-T1T1-WC1A</v>
      </c>
      <c r="F646" s="13" t="str">
        <f t="shared" si="20"/>
        <v>ZAC-80-240-T1T1-WC1A</v>
      </c>
      <c r="G646" s="13">
        <v>1</v>
      </c>
      <c r="H646" s="11">
        <f>_xlfn.XLOOKUP(E646,[1]!pnp[Product Code],[1]!pnp[MSRP],"Legacy Product")</f>
        <v>5699</v>
      </c>
      <c r="I646" s="12"/>
      <c r="J646" s="11"/>
      <c r="K646" s="10"/>
      <c r="L646" s="9">
        <f t="shared" si="21"/>
        <v>642</v>
      </c>
      <c r="M646" s="8">
        <f>_xlfn.XLOOKUP(E646,[1]!pnp[Product Code],[1]!pnp[MSRP],"Legacy Product")</f>
        <v>5699</v>
      </c>
      <c r="N646" s="7">
        <f>_xlfn.XLOOKUP(E646,[1]!pnp[Product Code],[1]!pnp[OEM Customer (FT1)],"Legacy Product")</f>
        <v>4726.5</v>
      </c>
      <c r="O646" s="6">
        <f t="shared" si="22"/>
        <v>0.17064397262677664</v>
      </c>
    </row>
    <row r="647" spans="1:15" x14ac:dyDescent="0.35">
      <c r="A647" s="14">
        <v>643</v>
      </c>
      <c r="B647" s="13" t="str">
        <f>_xlfn.XLOOKUP(E647,[1]!pnp[Product Code],[1]!pnp[Product Name],"Legacy Product")</f>
        <v>ICE Dual 80AC ACL2, EV Connect Mobile Payment App (BAA)</v>
      </c>
      <c r="C647" s="13" t="str">
        <f>_xlfn.XLOOKUP(E647,[1]!pnp[Product Code],[1]!pnp[Product Description],"Legacy Product")</f>
        <v>AC Level 2 Wallbox, Dual 19.2kW max. output, 240Vac out, 240Vac 1p input, Dual SAE J1772 (80A, 25ft), Cellular, RFID, EV Connect Mobile Payment Application (BAA Compliant)</v>
      </c>
      <c r="D647" s="13" t="str">
        <f t="shared" si="19"/>
        <v>ICE</v>
      </c>
      <c r="E647" s="14" t="str">
        <v>Z80-T1T1-A-BA</v>
      </c>
      <c r="F647" s="13" t="str">
        <f t="shared" si="20"/>
        <v>Z80-T1T1-A-BA</v>
      </c>
      <c r="G647" s="13">
        <v>1</v>
      </c>
      <c r="H647" s="11">
        <f>_xlfn.XLOOKUP(E647,[1]!pnp[Product Code],[1]!pnp[MSRP],"Legacy Product")</f>
        <v>8299</v>
      </c>
      <c r="I647" s="12"/>
      <c r="J647" s="11"/>
      <c r="K647" s="10"/>
      <c r="L647" s="9">
        <f t="shared" si="21"/>
        <v>643</v>
      </c>
      <c r="M647" s="8">
        <f>_xlfn.XLOOKUP(E647,[1]!pnp[Product Code],[1]!pnp[MSRP],"Legacy Product")</f>
        <v>8299</v>
      </c>
      <c r="N647" s="7">
        <f>_xlfn.XLOOKUP(E647,[1]!pnp[Product Code],[1]!pnp[OEM Customer (FT1)],"Legacy Product")</f>
        <v>6811.45</v>
      </c>
      <c r="O647" s="6">
        <f t="shared" si="22"/>
        <v>0.17924448728762504</v>
      </c>
    </row>
    <row r="648" spans="1:15" x14ac:dyDescent="0.35">
      <c r="A648" s="14">
        <v>644</v>
      </c>
      <c r="B648" s="13" t="str">
        <f>_xlfn.XLOOKUP(E648,[1]!pnp[Product Code],[1]!pnp[Product Name],"Legacy Product")</f>
        <v>ACL2 Pedestal - Side by Side Mounting</v>
      </c>
      <c r="C648" s="13" t="str">
        <f>_xlfn.XLOOKUP(E648,[1]!pnp[Product Code],[1]!pnp[Product Description],"Legacy Product")</f>
        <v>ACL2 Pedestal with Side by Side Mounting (ADA Compliant)</v>
      </c>
      <c r="D648" s="13" t="str">
        <f t="shared" si="19"/>
        <v>ICE</v>
      </c>
      <c r="E648" s="14" t="str">
        <v>ESA-ACP-SBS-V2</v>
      </c>
      <c r="F648" s="13" t="str">
        <f t="shared" si="20"/>
        <v>ESA-ACP-SBS-V2</v>
      </c>
      <c r="G648" s="13">
        <v>1</v>
      </c>
      <c r="H648" s="11">
        <f>_xlfn.XLOOKUP(E648,[1]!pnp[Product Code],[1]!pnp[MSRP],"Legacy Product")</f>
        <v>1050</v>
      </c>
      <c r="I648" s="12"/>
      <c r="J648" s="11"/>
      <c r="K648" s="10"/>
      <c r="L648" s="9">
        <f t="shared" si="21"/>
        <v>644</v>
      </c>
      <c r="M648" s="8">
        <f>_xlfn.XLOOKUP(E648,[1]!pnp[Product Code],[1]!pnp[MSRP],"Legacy Product")</f>
        <v>1050</v>
      </c>
      <c r="N648" s="7">
        <f>_xlfn.XLOOKUP(E648,[1]!pnp[Product Code],[1]!pnp[OEM Customer (FT1)],"Legacy Product")</f>
        <v>1050</v>
      </c>
      <c r="O648" s="6">
        <f t="shared" si="22"/>
        <v>0</v>
      </c>
    </row>
    <row r="649" spans="1:15" x14ac:dyDescent="0.35">
      <c r="A649" s="14">
        <v>645</v>
      </c>
      <c r="B649" s="13" t="str">
        <f>_xlfn.XLOOKUP(E649,[1]!pnp[Product Code],[1]!pnp[Product Name],"Legacy Product")</f>
        <v>ACL2 Pedestal - Single or Back to Back Mounting</v>
      </c>
      <c r="C649" s="13" t="str">
        <f>_xlfn.XLOOKUP(E649,[1]!pnp[Product Code],[1]!pnp[Product Description],"Legacy Product")</f>
        <v>ACL2 Pedestal with Single or Back to Back Mounting (ADA Compliant)</v>
      </c>
      <c r="D649" s="13" t="str">
        <f t="shared" si="19"/>
        <v>ICE</v>
      </c>
      <c r="E649" s="14" t="str">
        <v>ESA-ACP-B2B-V2</v>
      </c>
      <c r="F649" s="13" t="str">
        <f t="shared" si="20"/>
        <v>ESA-ACP-B2B-V2</v>
      </c>
      <c r="G649" s="13">
        <v>1</v>
      </c>
      <c r="H649" s="11">
        <f>_xlfn.XLOOKUP(E649,[1]!pnp[Product Code],[1]!pnp[MSRP],"Legacy Product")</f>
        <v>878</v>
      </c>
      <c r="I649" s="12"/>
      <c r="J649" s="11"/>
      <c r="K649" s="10"/>
      <c r="L649" s="9">
        <f t="shared" si="21"/>
        <v>645</v>
      </c>
      <c r="M649" s="8">
        <f>_xlfn.XLOOKUP(E649,[1]!pnp[Product Code],[1]!pnp[MSRP],"Legacy Product")</f>
        <v>878</v>
      </c>
      <c r="N649" s="7">
        <f>_xlfn.XLOOKUP(E649,[1]!pnp[Product Code],[1]!pnp[OEM Customer (FT1)],"Legacy Product")</f>
        <v>878</v>
      </c>
      <c r="O649" s="6">
        <f t="shared" si="22"/>
        <v>0</v>
      </c>
    </row>
    <row r="650" spans="1:15" x14ac:dyDescent="0.35">
      <c r="A650" s="14">
        <v>646</v>
      </c>
      <c r="B650" s="13" t="str">
        <f>_xlfn.XLOOKUP(E650,[1]!pnp[Product Code],[1]!pnp[Product Name],"Legacy Product")</f>
        <v>ACL2 Premium Side by Side Mounting Pedestal</v>
      </c>
      <c r="C650" s="13" t="str">
        <f>_xlfn.XLOOKUP(E650,[1]!pnp[Product Code],[1]!pnp[Product Description],"Legacy Product")</f>
        <v>ACL2 Premium Side by Side Mounting Pedestal with Cable Retractors (ADA Compliant)</v>
      </c>
      <c r="D650" s="13" t="str">
        <f t="shared" si="19"/>
        <v>ICE</v>
      </c>
      <c r="E650" s="14" t="str">
        <v>ESA-ACP-PRM-D</v>
      </c>
      <c r="F650" s="13" t="str">
        <f t="shared" si="20"/>
        <v>ESA-ACP-PRM-D</v>
      </c>
      <c r="G650" s="13">
        <v>1</v>
      </c>
      <c r="H650" s="11">
        <f>_xlfn.XLOOKUP(E650,[1]!pnp[Product Code],[1]!pnp[MSRP],"Legacy Product")</f>
        <v>1999</v>
      </c>
      <c r="I650" s="12"/>
      <c r="J650" s="11"/>
      <c r="K650" s="10"/>
      <c r="L650" s="9">
        <f t="shared" si="21"/>
        <v>646</v>
      </c>
      <c r="M650" s="8">
        <f>_xlfn.XLOOKUP(E650,[1]!pnp[Product Code],[1]!pnp[MSRP],"Legacy Product")</f>
        <v>1999</v>
      </c>
      <c r="N650" s="7">
        <f>_xlfn.XLOOKUP(E650,[1]!pnp[Product Code],[1]!pnp[OEM Customer (FT1)],"Legacy Product")</f>
        <v>1999</v>
      </c>
      <c r="O650" s="6">
        <f t="shared" si="22"/>
        <v>0</v>
      </c>
    </row>
    <row r="651" spans="1:15" x14ac:dyDescent="0.35">
      <c r="A651" s="14">
        <v>647</v>
      </c>
      <c r="B651" s="13" t="str">
        <f>_xlfn.XLOOKUP(E651,[1]!pnp[Product Code],[1]!pnp[Product Name],"Legacy Product")</f>
        <v>ACL2 Premium Single Mounting Pedestal</v>
      </c>
      <c r="C651" s="13" t="str">
        <f>_xlfn.XLOOKUP(E651,[1]!pnp[Product Code],[1]!pnp[Product Description],"Legacy Product")</f>
        <v>ACL2 Premium Single Mounting Pedestal with Cable Retractors (ADA Compliant)</v>
      </c>
      <c r="D651" s="13" t="str">
        <f t="shared" si="19"/>
        <v>ICE</v>
      </c>
      <c r="E651" s="14" t="str">
        <v>ESA-ACP-PRM-S</v>
      </c>
      <c r="F651" s="13" t="str">
        <f t="shared" si="20"/>
        <v>ESA-ACP-PRM-S</v>
      </c>
      <c r="G651" s="13">
        <v>1</v>
      </c>
      <c r="H651" s="11">
        <f>_xlfn.XLOOKUP(E651,[1]!pnp[Product Code],[1]!pnp[MSRP],"Legacy Product")</f>
        <v>1802</v>
      </c>
      <c r="I651" s="12"/>
      <c r="J651" s="11"/>
      <c r="K651" s="10"/>
      <c r="L651" s="9">
        <f t="shared" si="21"/>
        <v>647</v>
      </c>
      <c r="M651" s="8">
        <f>_xlfn.XLOOKUP(E651,[1]!pnp[Product Code],[1]!pnp[MSRP],"Legacy Product")</f>
        <v>1802</v>
      </c>
      <c r="N651" s="7">
        <f>_xlfn.XLOOKUP(E651,[1]!pnp[Product Code],[1]!pnp[OEM Customer (FT1)],"Legacy Product")</f>
        <v>1802</v>
      </c>
      <c r="O651" s="6">
        <f t="shared" si="22"/>
        <v>0</v>
      </c>
    </row>
    <row r="652" spans="1:15" x14ac:dyDescent="0.35">
      <c r="A652" s="14">
        <v>648</v>
      </c>
      <c r="B652" s="13" t="str">
        <f>_xlfn.XLOOKUP(E652,[1]!pnp[Product Code],[1]!pnp[Product Name],"Legacy Product")</f>
        <v>Amphenol CCS1 125A - 16ft</v>
      </c>
      <c r="C652" s="13" t="str">
        <f>_xlfn.XLOOKUP(E652,[1]!pnp[Product Code],[1]!pnp[Product Description],"Legacy Product")</f>
        <v>Amphenol CCS1 125A - 16ft Charging Cable for ICE-30 &amp; ICE 22 V2X Chargers</v>
      </c>
      <c r="D652" s="13" t="str">
        <f t="shared" si="19"/>
        <v>ICE</v>
      </c>
      <c r="E652" s="14" t="str">
        <v>APSC-C1-125-16-C</v>
      </c>
      <c r="F652" s="13" t="str">
        <f t="shared" si="20"/>
        <v>APSC-C1-125-16-C</v>
      </c>
      <c r="G652" s="13">
        <v>1</v>
      </c>
      <c r="H652" s="11">
        <f>_xlfn.XLOOKUP(E652,[1]!pnp[Product Code],[1]!pnp[MSRP],"Legacy Product")</f>
        <v>1600</v>
      </c>
      <c r="I652" s="12"/>
      <c r="J652" s="11"/>
      <c r="K652" s="10"/>
      <c r="L652" s="9">
        <f t="shared" si="21"/>
        <v>648</v>
      </c>
      <c r="M652" s="8">
        <f>_xlfn.XLOOKUP(E652,[1]!pnp[Product Code],[1]!pnp[MSRP],"Legacy Product")</f>
        <v>1600</v>
      </c>
      <c r="N652" s="7">
        <f>_xlfn.XLOOKUP(E652,[1]!pnp[Product Code],[1]!pnp[OEM Customer (FT1)],"Legacy Product")</f>
        <v>1600</v>
      </c>
      <c r="O652" s="6">
        <f t="shared" si="22"/>
        <v>0</v>
      </c>
    </row>
    <row r="653" spans="1:15" x14ac:dyDescent="0.35">
      <c r="A653" s="14">
        <v>649</v>
      </c>
      <c r="B653" s="13" t="str">
        <f>_xlfn.XLOOKUP(E653,[1]!pnp[Product Code],[1]!pnp[Product Name],"Legacy Product")</f>
        <v>Amphenol CCS1 150A - 21ft</v>
      </c>
      <c r="C653" s="13" t="str">
        <f>_xlfn.XLOOKUP(E653,[1]!pnp[Product Code],[1]!pnp[Product Description],"Legacy Product")</f>
        <v>Amphenol CCS1 150A - 21ft Charging Cable for Terra 54, 54 HV Chargers (Supplied by ABB)</v>
      </c>
      <c r="D653" s="13" t="str">
        <f t="shared" si="19"/>
        <v>ICE</v>
      </c>
      <c r="E653" s="14" t="str">
        <v>APSC-C1-150-21-C</v>
      </c>
      <c r="F653" s="13" t="str">
        <f t="shared" si="20"/>
        <v>APSC-C1-150-21-C</v>
      </c>
      <c r="G653" s="13">
        <v>1</v>
      </c>
      <c r="H653" s="11">
        <f>_xlfn.XLOOKUP(E653,[1]!pnp[Product Code],[1]!pnp[MSRP],"Legacy Product")</f>
        <v>2149</v>
      </c>
      <c r="I653" s="12"/>
      <c r="J653" s="11"/>
      <c r="K653" s="10"/>
      <c r="L653" s="9">
        <f t="shared" si="21"/>
        <v>649</v>
      </c>
      <c r="M653" s="8">
        <f>_xlfn.XLOOKUP(E653,[1]!pnp[Product Code],[1]!pnp[MSRP],"Legacy Product")</f>
        <v>2149</v>
      </c>
      <c r="N653" s="7">
        <f>_xlfn.XLOOKUP(E653,[1]!pnp[Product Code],[1]!pnp[OEM Customer (FT1)],"Legacy Product")</f>
        <v>2149</v>
      </c>
      <c r="O653" s="6">
        <f t="shared" si="22"/>
        <v>0</v>
      </c>
    </row>
    <row r="654" spans="1:15" x14ac:dyDescent="0.35">
      <c r="A654" s="14">
        <v>650</v>
      </c>
      <c r="B654" s="13" t="str">
        <f>_xlfn.XLOOKUP(E654,[1]!pnp[Product Code],[1]!pnp[Product Name],"Legacy Product")</f>
        <v>Amphenol CCS1 200A - 16ft</v>
      </c>
      <c r="C654" s="13" t="str">
        <f>_xlfn.XLOOKUP(E654,[1]!pnp[Product Code],[1]!pnp[Product Description],"Legacy Product")</f>
        <v>Amphenol CCS1 200A - 16ft Charging Cable for ICE 44 V2X, ICE 66 V2X, ICE AiO Chargers &amp; Dispensers</v>
      </c>
      <c r="D654" s="13" t="str">
        <f t="shared" si="19"/>
        <v>ICE</v>
      </c>
      <c r="E654" s="14" t="str">
        <v>APSC-C1-200-16-C</v>
      </c>
      <c r="F654" s="13" t="str">
        <f t="shared" si="20"/>
        <v>APSC-C1-200-16-C</v>
      </c>
      <c r="G654" s="13">
        <v>1</v>
      </c>
      <c r="H654" s="11">
        <f>_xlfn.XLOOKUP(E654,[1]!pnp[Product Code],[1]!pnp[MSRP],"Legacy Product")</f>
        <v>1980</v>
      </c>
      <c r="I654" s="12"/>
      <c r="J654" s="11"/>
      <c r="K654" s="10"/>
      <c r="L654" s="9">
        <f t="shared" si="21"/>
        <v>650</v>
      </c>
      <c r="M654" s="8">
        <f>_xlfn.XLOOKUP(E654,[1]!pnp[Product Code],[1]!pnp[MSRP],"Legacy Product")</f>
        <v>1980</v>
      </c>
      <c r="N654" s="7">
        <f>_xlfn.XLOOKUP(E654,[1]!pnp[Product Code],[1]!pnp[OEM Customer (FT1)],"Legacy Product")</f>
        <v>1980</v>
      </c>
      <c r="O654" s="6">
        <f t="shared" si="22"/>
        <v>0</v>
      </c>
    </row>
    <row r="655" spans="1:15" x14ac:dyDescent="0.35">
      <c r="A655" s="14">
        <v>651</v>
      </c>
      <c r="B655" s="13" t="str">
        <f>_xlfn.XLOOKUP(E655,[1]!pnp[Product Code],[1]!pnp[Product Name],"Legacy Product")</f>
        <v>Amphenol CCS1 200A - 21ft</v>
      </c>
      <c r="C655" s="13" t="str">
        <f>_xlfn.XLOOKUP(E655,[1]!pnp[Product Code],[1]!pnp[Product Description],"Legacy Product")</f>
        <v>Amphenol CCS1 200A - 21ft Charging Cable for Terra AiO (Supplied by ABB)</v>
      </c>
      <c r="D655" s="13" t="str">
        <f t="shared" si="19"/>
        <v>ICE</v>
      </c>
      <c r="E655" s="14" t="str">
        <v>APSC-C1-200-21-V2</v>
      </c>
      <c r="F655" s="13" t="str">
        <f t="shared" si="20"/>
        <v>APSC-C1-200-21-V2</v>
      </c>
      <c r="G655" s="13">
        <v>1</v>
      </c>
      <c r="H655" s="11">
        <f>_xlfn.XLOOKUP(E655,[1]!pnp[Product Code],[1]!pnp[MSRP],"Legacy Product")</f>
        <v>2147.69</v>
      </c>
      <c r="I655" s="12"/>
      <c r="J655" s="11"/>
      <c r="K655" s="10"/>
      <c r="L655" s="9">
        <f t="shared" si="21"/>
        <v>651</v>
      </c>
      <c r="M655" s="8">
        <f>_xlfn.XLOOKUP(E655,[1]!pnp[Product Code],[1]!pnp[MSRP],"Legacy Product")</f>
        <v>2147.69</v>
      </c>
      <c r="N655" s="7">
        <f>_xlfn.XLOOKUP(E655,[1]!pnp[Product Code],[1]!pnp[OEM Customer (FT1)],"Legacy Product")</f>
        <v>2147.69</v>
      </c>
      <c r="O655" s="6">
        <f t="shared" si="22"/>
        <v>0</v>
      </c>
    </row>
    <row r="656" spans="1:15" x14ac:dyDescent="0.35">
      <c r="A656" s="14">
        <v>652</v>
      </c>
      <c r="B656" s="13" t="str">
        <f>_xlfn.XLOOKUP(E656,[1]!pnp[Product Code],[1]!pnp[Product Name],"Legacy Product")</f>
        <v>Amphenol CCS1 200A - 25ft</v>
      </c>
      <c r="C656" s="13" t="str">
        <f>_xlfn.XLOOKUP(E656,[1]!pnp[Product Code],[1]!pnp[Product Description],"Legacy Product")</f>
        <v>Amphenol CCS1 200A - 25ft Charging Cable for ICE 44 V2X, ICE 66 V2X, ICE AiO Chargers &amp; Dispensers (While Supplies Last)</v>
      </c>
      <c r="D656" s="13" t="str">
        <f t="shared" si="19"/>
        <v>ICE</v>
      </c>
      <c r="E656" s="14" t="str">
        <v>APSC-C1-200-25-C</v>
      </c>
      <c r="F656" s="13" t="str">
        <f t="shared" si="20"/>
        <v>APSC-C1-200-25-C</v>
      </c>
      <c r="G656" s="13">
        <v>1</v>
      </c>
      <c r="H656" s="11">
        <f>_xlfn.XLOOKUP(E656,[1]!pnp[Product Code],[1]!pnp[MSRP],"Legacy Product")</f>
        <v>2700</v>
      </c>
      <c r="I656" s="12"/>
      <c r="J656" s="11"/>
      <c r="K656" s="10"/>
      <c r="L656" s="9">
        <f t="shared" si="21"/>
        <v>652</v>
      </c>
      <c r="M656" s="8">
        <f>_xlfn.XLOOKUP(E656,[1]!pnp[Product Code],[1]!pnp[MSRP],"Legacy Product")</f>
        <v>2700</v>
      </c>
      <c r="N656" s="7">
        <f>_xlfn.XLOOKUP(E656,[1]!pnp[Product Code],[1]!pnp[OEM Customer (FT1)],"Legacy Product")</f>
        <v>2700</v>
      </c>
      <c r="O656" s="6">
        <f t="shared" si="22"/>
        <v>0</v>
      </c>
    </row>
    <row r="657" spans="1:15" x14ac:dyDescent="0.35">
      <c r="A657" s="14">
        <v>653</v>
      </c>
      <c r="B657" s="13" t="str">
        <f>_xlfn.XLOOKUP(E657,[1]!pnp[Product Code],[1]!pnp[Product Name],"Legacy Product")</f>
        <v>Amphenol CCS1 65A - 25ft V2</v>
      </c>
      <c r="C657" s="13" t="str">
        <f>_xlfn.XLOOKUP(E657,[1]!pnp[Product Code],[1]!pnp[Product Description],"Legacy Product")</f>
        <v>Amphenol CCS1 65A - 25ft Charging Cable for Terra 24 Chargers (Supplied by ABB)</v>
      </c>
      <c r="D657" s="13" t="str">
        <f t="shared" si="19"/>
        <v>ICE</v>
      </c>
      <c r="E657" s="14" t="str">
        <v>APSC-C1-65-25-V2</v>
      </c>
      <c r="F657" s="13" t="str">
        <f t="shared" si="20"/>
        <v>APSC-C1-65-25-V2</v>
      </c>
      <c r="G657" s="13">
        <v>1</v>
      </c>
      <c r="H657" s="11">
        <f>_xlfn.XLOOKUP(E657,[1]!pnp[Product Code],[1]!pnp[MSRP],"Legacy Product")</f>
        <v>1312</v>
      </c>
      <c r="I657" s="12"/>
      <c r="J657" s="11"/>
      <c r="K657" s="10"/>
      <c r="L657" s="9">
        <f t="shared" si="21"/>
        <v>653</v>
      </c>
      <c r="M657" s="8">
        <f>_xlfn.XLOOKUP(E657,[1]!pnp[Product Code],[1]!pnp[MSRP],"Legacy Product")</f>
        <v>1312</v>
      </c>
      <c r="N657" s="7">
        <f>_xlfn.XLOOKUP(E657,[1]!pnp[Product Code],[1]!pnp[OEM Customer (FT1)],"Legacy Product")</f>
        <v>1312</v>
      </c>
      <c r="O657" s="6">
        <f t="shared" si="22"/>
        <v>0</v>
      </c>
    </row>
    <row r="658" spans="1:15" x14ac:dyDescent="0.35">
      <c r="A658" s="14">
        <v>654</v>
      </c>
      <c r="B658" s="13" t="str">
        <f>_xlfn.XLOOKUP(E658,[1]!pnp[Product Code],[1]!pnp[Product Name],"Legacy Product")</f>
        <v>Amphenol CCS1 65A - 25ft V1</v>
      </c>
      <c r="C658" s="13" t="str">
        <f>_xlfn.XLOOKUP(E658,[1]!pnp[Product Code],[1]!pnp[Product Description],"Legacy Product")</f>
        <v>Amphenol CCS1 65A - 25ft Charging Cable for Terra 24 Chargers (While Supplies Last)</v>
      </c>
      <c r="D658" s="13" t="str">
        <f t="shared" si="19"/>
        <v>ICE</v>
      </c>
      <c r="E658" s="14" t="str">
        <v>APSC-C1-65-25-C</v>
      </c>
      <c r="F658" s="13" t="str">
        <f t="shared" si="20"/>
        <v>APSC-C1-65-25-C</v>
      </c>
      <c r="G658" s="13">
        <v>1</v>
      </c>
      <c r="H658" s="11">
        <f>_xlfn.XLOOKUP(E658,[1]!pnp[Product Code],[1]!pnp[MSRP],"Legacy Product")</f>
        <v>1312</v>
      </c>
      <c r="I658" s="12"/>
      <c r="J658" s="11"/>
      <c r="K658" s="10"/>
      <c r="L658" s="9">
        <f t="shared" si="21"/>
        <v>654</v>
      </c>
      <c r="M658" s="8">
        <f>_xlfn.XLOOKUP(E658,[1]!pnp[Product Code],[1]!pnp[MSRP],"Legacy Product")</f>
        <v>1312</v>
      </c>
      <c r="N658" s="7">
        <f>_xlfn.XLOOKUP(E658,[1]!pnp[Product Code],[1]!pnp[OEM Customer (FT1)],"Legacy Product")</f>
        <v>1312</v>
      </c>
      <c r="O658" s="6">
        <f t="shared" si="22"/>
        <v>0</v>
      </c>
    </row>
    <row r="659" spans="1:15" x14ac:dyDescent="0.35">
      <c r="A659" s="14">
        <v>655</v>
      </c>
      <c r="B659" s="13" t="str">
        <f>_xlfn.XLOOKUP(E659,[1]!pnp[Product Code],[1]!pnp[Product Name],"Legacy Product")</f>
        <v>Amphenol CCS2 125A - 25ft</v>
      </c>
      <c r="C659" s="13" t="str">
        <f>_xlfn.XLOOKUP(E659,[1]!pnp[Product Code],[1]!pnp[Product Description],"Legacy Product")</f>
        <v>Amphenol CCS2 125A - 25ft Charging Cable for ICE-30 Chargers</v>
      </c>
      <c r="D659" s="13" t="str">
        <f t="shared" ref="D659:D722" si="23">IF(OR(LEFT(E659,3)="ADC",LEFT(E659,3)="AL2"), "ABB E-mobility Inc.", "ICE")</f>
        <v>ICE</v>
      </c>
      <c r="E659" s="14" t="str">
        <v>APSC-C2-125-25-C</v>
      </c>
      <c r="F659" s="13" t="str">
        <f t="shared" ref="F659:F722" si="24">E659</f>
        <v>APSC-C2-125-25-C</v>
      </c>
      <c r="G659" s="13">
        <v>1</v>
      </c>
      <c r="H659" s="11">
        <f>_xlfn.XLOOKUP(E659,[1]!pnp[Product Code],[1]!pnp[MSRP],"Legacy Product")</f>
        <v>2100</v>
      </c>
      <c r="I659" s="12"/>
      <c r="J659" s="11"/>
      <c r="K659" s="10"/>
      <c r="L659" s="9">
        <f t="shared" ref="L659:L722" si="25">A659</f>
        <v>655</v>
      </c>
      <c r="M659" s="8">
        <f>_xlfn.XLOOKUP(E659,[1]!pnp[Product Code],[1]!pnp[MSRP],"Legacy Product")</f>
        <v>2100</v>
      </c>
      <c r="N659" s="7">
        <f>_xlfn.XLOOKUP(E659,[1]!pnp[Product Code],[1]!pnp[OEM Customer (FT1)],"Legacy Product")</f>
        <v>2100</v>
      </c>
      <c r="O659" s="6">
        <f t="shared" si="22"/>
        <v>0</v>
      </c>
    </row>
    <row r="660" spans="1:15" x14ac:dyDescent="0.35">
      <c r="A660" s="14">
        <v>656</v>
      </c>
      <c r="B660" s="13" t="str">
        <f>_xlfn.XLOOKUP(E660,[1]!pnp[Product Code],[1]!pnp[Product Name],"Legacy Product")</f>
        <v>Amphenol CCS2 200A - 16ft</v>
      </c>
      <c r="C660" s="13" t="str">
        <f>_xlfn.XLOOKUP(E660,[1]!pnp[Product Code],[1]!pnp[Product Description],"Legacy Product")</f>
        <v>Amphenol CCS2 200A - 16ft Charging Cable for ICE AiO Chargers &amp; Dispensers (While Supplies Last)</v>
      </c>
      <c r="D660" s="13" t="str">
        <f t="shared" si="23"/>
        <v>ICE</v>
      </c>
      <c r="E660" s="14" t="str">
        <v>APSC-C2-200-16-C</v>
      </c>
      <c r="F660" s="13" t="str">
        <f t="shared" si="24"/>
        <v>APSC-C2-200-16-C</v>
      </c>
      <c r="G660" s="13">
        <v>1</v>
      </c>
      <c r="H660" s="11">
        <f>_xlfn.XLOOKUP(E660,[1]!pnp[Product Code],[1]!pnp[MSRP],"Legacy Product")</f>
        <v>2000</v>
      </c>
      <c r="I660" s="12"/>
      <c r="J660" s="11"/>
      <c r="K660" s="10"/>
      <c r="L660" s="9">
        <f t="shared" si="25"/>
        <v>656</v>
      </c>
      <c r="M660" s="8">
        <f>_xlfn.XLOOKUP(E660,[1]!pnp[Product Code],[1]!pnp[MSRP],"Legacy Product")</f>
        <v>2000</v>
      </c>
      <c r="N660" s="7">
        <f>_xlfn.XLOOKUP(E660,[1]!pnp[Product Code],[1]!pnp[OEM Customer (FT1)],"Legacy Product")</f>
        <v>2000</v>
      </c>
      <c r="O660" s="6">
        <f t="shared" si="22"/>
        <v>0</v>
      </c>
    </row>
    <row r="661" spans="1:15" x14ac:dyDescent="0.35">
      <c r="A661" s="14">
        <v>657</v>
      </c>
      <c r="B661" s="13" t="str">
        <f>_xlfn.XLOOKUP(E661,[1]!pnp[Product Code],[1]!pnp[Product Name],"Legacy Product")</f>
        <v>Amphenol CCS2 200A - 26ft</v>
      </c>
      <c r="C661" s="13" t="str">
        <f>_xlfn.XLOOKUP(E661,[1]!pnp[Product Code],[1]!pnp[Product Description],"Legacy Product")</f>
        <v>Amphenol CCS2 200A - 26ft Charging Cable for ICE AiO Chargers &amp; Dispensers</v>
      </c>
      <c r="D661" s="13" t="str">
        <f t="shared" si="23"/>
        <v>ICE</v>
      </c>
      <c r="E661" s="14" t="str">
        <v>APSC-C2-200-26-C</v>
      </c>
      <c r="F661" s="13" t="str">
        <f t="shared" si="24"/>
        <v>APSC-C2-200-26-C</v>
      </c>
      <c r="G661" s="13">
        <v>1</v>
      </c>
      <c r="H661" s="11">
        <f>_xlfn.XLOOKUP(E661,[1]!pnp[Product Code],[1]!pnp[MSRP],"Legacy Product")</f>
        <v>2500</v>
      </c>
      <c r="I661" s="12"/>
      <c r="J661" s="11"/>
      <c r="K661" s="10"/>
      <c r="L661" s="9">
        <f t="shared" si="25"/>
        <v>657</v>
      </c>
      <c r="M661" s="8">
        <f>_xlfn.XLOOKUP(E661,[1]!pnp[Product Code],[1]!pnp[MSRP],"Legacy Product")</f>
        <v>2500</v>
      </c>
      <c r="N661" s="7">
        <f>_xlfn.XLOOKUP(E661,[1]!pnp[Product Code],[1]!pnp[OEM Customer (FT1)],"Legacy Product")</f>
        <v>2500</v>
      </c>
      <c r="O661" s="6">
        <f t="shared" si="22"/>
        <v>0</v>
      </c>
    </row>
    <row r="662" spans="1:15" x14ac:dyDescent="0.35">
      <c r="A662" s="14">
        <v>658</v>
      </c>
      <c r="B662" s="13" t="str">
        <f>_xlfn.XLOOKUP(E662,[1]!pnp[Product Code],[1]!pnp[Product Name],"Legacy Product")</f>
        <v>Amphenol NACS 200A - 16ft</v>
      </c>
      <c r="C662" s="13" t="str">
        <f>_xlfn.XLOOKUP(E662,[1]!pnp[Product Code],[1]!pnp[Product Description],"Legacy Product")</f>
        <v>Amphenol NACS 200A - 16ft Charging Cable for ICE 30 and ICE AiO Chargers &amp; Dispensers</v>
      </c>
      <c r="D662" s="13" t="str">
        <f t="shared" si="23"/>
        <v>ICE</v>
      </c>
      <c r="E662" s="14" t="str">
        <v>APSC-NS-200-16-V1</v>
      </c>
      <c r="F662" s="13" t="str">
        <f t="shared" si="24"/>
        <v>APSC-NS-200-16-V1</v>
      </c>
      <c r="G662" s="13">
        <v>1</v>
      </c>
      <c r="H662" s="11">
        <f>_xlfn.XLOOKUP(E662,[1]!pnp[Product Code],[1]!pnp[MSRP],"Legacy Product")</f>
        <v>1980</v>
      </c>
      <c r="I662" s="12"/>
      <c r="J662" s="11"/>
      <c r="K662" s="10"/>
      <c r="L662" s="9">
        <f t="shared" si="25"/>
        <v>658</v>
      </c>
      <c r="M662" s="8">
        <f>_xlfn.XLOOKUP(E662,[1]!pnp[Product Code],[1]!pnp[MSRP],"Legacy Product")</f>
        <v>1980</v>
      </c>
      <c r="N662" s="7">
        <f>_xlfn.XLOOKUP(E662,[1]!pnp[Product Code],[1]!pnp[OEM Customer (FT1)],"Legacy Product")</f>
        <v>1980</v>
      </c>
      <c r="O662" s="6">
        <f t="shared" si="22"/>
        <v>0</v>
      </c>
    </row>
    <row r="663" spans="1:15" x14ac:dyDescent="0.35">
      <c r="A663" s="14">
        <v>659</v>
      </c>
      <c r="B663" s="13" t="str">
        <f>_xlfn.XLOOKUP(E663,[1]!pnp[Product Code],[1]!pnp[Product Name],"Legacy Product")</f>
        <v>Amphenol NACS 200A - 25ft</v>
      </c>
      <c r="C663" s="13" t="str">
        <f>_xlfn.XLOOKUP(E663,[1]!pnp[Product Code],[1]!pnp[Product Description],"Legacy Product")</f>
        <v>Amphenol NACS 200A - 25ft Charging Cable for ICE 30 and ICE AiO Chargers &amp; Dispensers</v>
      </c>
      <c r="D663" s="13" t="str">
        <f t="shared" si="23"/>
        <v>ICE</v>
      </c>
      <c r="E663" s="14" t="str">
        <v>APSC-NS-200-25-V1</v>
      </c>
      <c r="F663" s="13" t="str">
        <f t="shared" si="24"/>
        <v>APSC-NS-200-25-V1</v>
      </c>
      <c r="G663" s="13">
        <v>1</v>
      </c>
      <c r="H663" s="11">
        <f>_xlfn.XLOOKUP(E663,[1]!pnp[Product Code],[1]!pnp[MSRP],"Legacy Product")</f>
        <v>2700</v>
      </c>
      <c r="I663" s="12"/>
      <c r="J663" s="11"/>
      <c r="K663" s="10"/>
      <c r="L663" s="9">
        <f t="shared" si="25"/>
        <v>659</v>
      </c>
      <c r="M663" s="8">
        <f>_xlfn.XLOOKUP(E663,[1]!pnp[Product Code],[1]!pnp[MSRP],"Legacy Product")</f>
        <v>2700</v>
      </c>
      <c r="N663" s="7">
        <f>_xlfn.XLOOKUP(E663,[1]!pnp[Product Code],[1]!pnp[OEM Customer (FT1)],"Legacy Product")</f>
        <v>2700</v>
      </c>
      <c r="O663" s="6">
        <f t="shared" si="22"/>
        <v>0</v>
      </c>
    </row>
    <row r="664" spans="1:15" x14ac:dyDescent="0.35">
      <c r="A664" s="14">
        <v>660</v>
      </c>
      <c r="B664" s="13" t="str">
        <f>_xlfn.XLOOKUP(E664,[1]!pnp[Product Code],[1]!pnp[Product Name],"Legacy Product")</f>
        <v>Amphenol NACS 380A - 16ft</v>
      </c>
      <c r="C664" s="13" t="str">
        <f>_xlfn.XLOOKUP(E664,[1]!pnp[Product Code],[1]!pnp[Product Description],"Legacy Product")</f>
        <v>Amphenol NACS 380A - 16ft Charging Cable for ICE AiO HC Chargers &amp; Dispensers</v>
      </c>
      <c r="D664" s="13" t="str">
        <f t="shared" si="23"/>
        <v>ICE</v>
      </c>
      <c r="E664" s="14" t="str">
        <v>APSC-NS-380-16-V1</v>
      </c>
      <c r="F664" s="13" t="str">
        <f t="shared" si="24"/>
        <v>APSC-NS-380-16-V1</v>
      </c>
      <c r="G664" s="13">
        <v>1</v>
      </c>
      <c r="H664" s="11">
        <f>_xlfn.XLOOKUP(E664,[1]!pnp[Product Code],[1]!pnp[MSRP],"Legacy Product")</f>
        <v>3300</v>
      </c>
      <c r="I664" s="12"/>
      <c r="J664" s="11"/>
      <c r="K664" s="10"/>
      <c r="L664" s="9">
        <f t="shared" si="25"/>
        <v>660</v>
      </c>
      <c r="M664" s="8">
        <f>_xlfn.XLOOKUP(E664,[1]!pnp[Product Code],[1]!pnp[MSRP],"Legacy Product")</f>
        <v>3300</v>
      </c>
      <c r="N664" s="7">
        <f>_xlfn.XLOOKUP(E664,[1]!pnp[Product Code],[1]!pnp[OEM Customer (FT1)],"Legacy Product")</f>
        <v>3300</v>
      </c>
      <c r="O664" s="6">
        <f t="shared" si="22"/>
        <v>0</v>
      </c>
    </row>
    <row r="665" spans="1:15" x14ac:dyDescent="0.35">
      <c r="A665" s="14">
        <v>661</v>
      </c>
      <c r="B665" s="13" t="str">
        <f>_xlfn.XLOOKUP(E665,[1]!pnp[Product Code],[1]!pnp[Product Name],"Legacy Product")</f>
        <v>Amphenol NACS 380A - 25ft</v>
      </c>
      <c r="C665" s="13" t="str">
        <f>_xlfn.XLOOKUP(E665,[1]!pnp[Product Code],[1]!pnp[Product Description],"Legacy Product")</f>
        <v>Amphenol NACS 380A - 25ft Charging Cable for ICE AiO HC Chargers &amp; Dispensers</v>
      </c>
      <c r="D665" s="13" t="str">
        <f t="shared" si="23"/>
        <v>ICE</v>
      </c>
      <c r="E665" s="14" t="str">
        <v>APSC-NS-380-25-V1</v>
      </c>
      <c r="F665" s="13" t="str">
        <f t="shared" si="24"/>
        <v>APSC-NS-380-25-V1</v>
      </c>
      <c r="G665" s="13">
        <v>1</v>
      </c>
      <c r="H665" s="11">
        <f>_xlfn.XLOOKUP(E665,[1]!pnp[Product Code],[1]!pnp[MSRP],"Legacy Product")</f>
        <v>4360</v>
      </c>
      <c r="I665" s="12"/>
      <c r="J665" s="11"/>
      <c r="K665" s="10"/>
      <c r="L665" s="9">
        <f t="shared" si="25"/>
        <v>661</v>
      </c>
      <c r="M665" s="8">
        <f>_xlfn.XLOOKUP(E665,[1]!pnp[Product Code],[1]!pnp[MSRP],"Legacy Product")</f>
        <v>4360</v>
      </c>
      <c r="N665" s="7">
        <f>_xlfn.XLOOKUP(E665,[1]!pnp[Product Code],[1]!pnp[OEM Customer (FT1)],"Legacy Product")</f>
        <v>4360</v>
      </c>
      <c r="O665" s="6">
        <f t="shared" si="22"/>
        <v>0</v>
      </c>
    </row>
    <row r="666" spans="1:15" x14ac:dyDescent="0.35">
      <c r="A666" s="14">
        <v>662</v>
      </c>
      <c r="B666" s="13" t="str">
        <f>_xlfn.XLOOKUP(E666,[1]!pnp[Product Code],[1]!pnp[Product Name],"Legacy Product")</f>
        <v>Miscellaneous Bolt Down Installation</v>
      </c>
      <c r="C666" s="13" t="str">
        <f>_xlfn.XLOOKUP(E666,[1]!pnp[Product Code],[1]!pnp[Product Description],"Legacy Product")</f>
        <v>Bolt Down Installation. Unboxing and disposal of materials in onsite refuse containers, Assembly and bolt down of equipment, Commissioning, Startup of equipment, testing with a production BEV, warranty verification of installation, submission of OEM commissioning documents, includes labor, travel.  Permit fees not included.</v>
      </c>
      <c r="D666" s="13" t="str">
        <f t="shared" si="23"/>
        <v>ICE</v>
      </c>
      <c r="E666" s="14" t="str">
        <v>INST-BD</v>
      </c>
      <c r="F666" s="13" t="str">
        <f t="shared" si="24"/>
        <v>INST-BD</v>
      </c>
      <c r="G666" s="13">
        <v>1</v>
      </c>
      <c r="H666" s="11">
        <f>_xlfn.XLOOKUP(E666,[1]!pnp[Product Code],[1]!pnp[MSRP],"Legacy Product")</f>
        <v>0</v>
      </c>
      <c r="I666" s="12"/>
      <c r="J666" s="11"/>
      <c r="K666" s="10"/>
      <c r="L666" s="9">
        <f t="shared" si="25"/>
        <v>662</v>
      </c>
      <c r="M666" s="8">
        <f>_xlfn.XLOOKUP(E666,[1]!pnp[Product Code],[1]!pnp[MSRP],"Legacy Product")</f>
        <v>0</v>
      </c>
      <c r="N666" s="7">
        <f>_xlfn.XLOOKUP(E666,[1]!pnp[Product Code],[1]!pnp[OEM Customer (FT1)],"Legacy Product")</f>
        <v>0</v>
      </c>
      <c r="O666" s="6" t="str">
        <f t="shared" si="22"/>
        <v/>
      </c>
    </row>
    <row r="667" spans="1:15" x14ac:dyDescent="0.35">
      <c r="A667" s="14">
        <v>663</v>
      </c>
      <c r="B667" s="13" t="str">
        <f>_xlfn.XLOOKUP(E667,[1]!pnp[Product Code],[1]!pnp[Product Name],"Legacy Product")</f>
        <v>Bracket - Cradlepoint Router</v>
      </c>
      <c r="C667" s="13" t="str">
        <f>_xlfn.XLOOKUP(E667,[1]!pnp[Product Code],[1]!pnp[Product Description],"Legacy Product")</f>
        <v>Bracket for Cradlepoint Router</v>
      </c>
      <c r="D667" s="13" t="str">
        <f t="shared" si="23"/>
        <v>ICE</v>
      </c>
      <c r="E667" s="14" t="str">
        <v>AOCA-BRKT-CPR</v>
      </c>
      <c r="F667" s="13" t="str">
        <f t="shared" si="24"/>
        <v>AOCA-BRKT-CPR</v>
      </c>
      <c r="G667" s="13">
        <v>1</v>
      </c>
      <c r="H667" s="11">
        <f>_xlfn.XLOOKUP(E667,[1]!pnp[Product Code],[1]!pnp[MSRP],"Legacy Product")</f>
        <v>50</v>
      </c>
      <c r="I667" s="12"/>
      <c r="J667" s="11"/>
      <c r="K667" s="10"/>
      <c r="L667" s="9">
        <f t="shared" si="25"/>
        <v>663</v>
      </c>
      <c r="M667" s="8">
        <f>_xlfn.XLOOKUP(E667,[1]!pnp[Product Code],[1]!pnp[MSRP],"Legacy Product")</f>
        <v>50</v>
      </c>
      <c r="N667" s="7">
        <f>_xlfn.XLOOKUP(E667,[1]!pnp[Product Code],[1]!pnp[OEM Customer (FT1)],"Legacy Product")</f>
        <v>50</v>
      </c>
      <c r="O667" s="6">
        <f t="shared" si="22"/>
        <v>0</v>
      </c>
    </row>
    <row r="668" spans="1:15" x14ac:dyDescent="0.35">
      <c r="A668" s="14">
        <v>664</v>
      </c>
      <c r="B668" s="13" t="str">
        <f>_xlfn.XLOOKUP(E668,[1]!pnp[Product Code],[1]!pnp[Product Name],"Legacy Product")</f>
        <v>Cable Installation</v>
      </c>
      <c r="C668" s="13" t="str">
        <f>_xlfn.XLOOKUP(E668,[1]!pnp[Product Code],[1]!pnp[Product Description],"Legacy Product")</f>
        <v>Cable Installation (Includes travel and time onsite)</v>
      </c>
      <c r="D668" s="13" t="str">
        <f t="shared" si="23"/>
        <v>ICE</v>
      </c>
      <c r="E668" s="14" t="str">
        <v>INST-CBL</v>
      </c>
      <c r="F668" s="13" t="str">
        <f t="shared" si="24"/>
        <v>INST-CBL</v>
      </c>
      <c r="G668" s="13">
        <v>1</v>
      </c>
      <c r="H668" s="11">
        <f>_xlfn.XLOOKUP(E668,[1]!pnp[Product Code],[1]!pnp[MSRP],"Legacy Product")</f>
        <v>1200</v>
      </c>
      <c r="I668" s="12"/>
      <c r="J668" s="11"/>
      <c r="K668" s="10"/>
      <c r="L668" s="9">
        <f t="shared" si="25"/>
        <v>664</v>
      </c>
      <c r="M668" s="8">
        <f>_xlfn.XLOOKUP(E668,[1]!pnp[Product Code],[1]!pnp[MSRP],"Legacy Product")</f>
        <v>1200</v>
      </c>
      <c r="N668" s="7">
        <f>_xlfn.XLOOKUP(E668,[1]!pnp[Product Code],[1]!pnp[OEM Customer (FT1)],"Legacy Product")</f>
        <v>1200</v>
      </c>
      <c r="O668" s="6">
        <f t="shared" si="22"/>
        <v>0</v>
      </c>
    </row>
    <row r="669" spans="1:15" x14ac:dyDescent="0.35">
      <c r="A669" s="14">
        <v>665</v>
      </c>
      <c r="B669" s="13" t="str">
        <f>_xlfn.XLOOKUP(E669,[1]!pnp[Product Code],[1]!pnp[Product Name],"Legacy Product")</f>
        <v>Terra HP Charge Post Foundation</v>
      </c>
      <c r="C669" s="13" t="str">
        <f>_xlfn.XLOOKUP(E669,[1]!pnp[Product Code],[1]!pnp[Product Description],"Legacy Product")</f>
        <v>Charge Post foundation - allows for installation when trenching is not possible. Labor to field install is not included.</v>
      </c>
      <c r="D669" s="13" t="str">
        <f t="shared" si="23"/>
        <v>ICE</v>
      </c>
      <c r="E669" s="14" t="str">
        <v>AMA-CP-FD</v>
      </c>
      <c r="F669" s="13" t="str">
        <f t="shared" si="24"/>
        <v>AMA-CP-FD</v>
      </c>
      <c r="G669" s="13">
        <v>1</v>
      </c>
      <c r="H669" s="11">
        <f>_xlfn.XLOOKUP(E669,[1]!pnp[Product Code],[1]!pnp[MSRP],"Legacy Product")</f>
        <v>2143</v>
      </c>
      <c r="I669" s="12"/>
      <c r="J669" s="11"/>
      <c r="K669" s="10"/>
      <c r="L669" s="9">
        <f t="shared" si="25"/>
        <v>665</v>
      </c>
      <c r="M669" s="8">
        <f>_xlfn.XLOOKUP(E669,[1]!pnp[Product Code],[1]!pnp[MSRP],"Legacy Product")</f>
        <v>2143</v>
      </c>
      <c r="N669" s="7">
        <f>_xlfn.XLOOKUP(E669,[1]!pnp[Product Code],[1]!pnp[OEM Customer (FT1)],"Legacy Product")</f>
        <v>2143</v>
      </c>
      <c r="O669" s="6">
        <f t="shared" si="22"/>
        <v>0</v>
      </c>
    </row>
    <row r="670" spans="1:15" x14ac:dyDescent="0.35">
      <c r="A670" s="14">
        <v>666</v>
      </c>
      <c r="B670" s="13" t="str">
        <f>_xlfn.XLOOKUP(E670,[1]!pnp[Product Code],[1]!pnp[Product Name],"Legacy Product")</f>
        <v>CaaS Electricity Pass Through</v>
      </c>
      <c r="C670" s="13" t="str">
        <f>_xlfn.XLOOKUP(E670,[1]!pnp[Product Code],[1]!pnp[Product Description],"Legacy Product")</f>
        <v>Charging as a Service (CaaS) Electricity Pass Through</v>
      </c>
      <c r="D670" s="13" t="str">
        <f t="shared" si="23"/>
        <v>ICE</v>
      </c>
      <c r="E670" s="14" t="str">
        <v>CAAS-ELEC</v>
      </c>
      <c r="F670" s="13" t="str">
        <f t="shared" si="24"/>
        <v>CAAS-ELEC</v>
      </c>
      <c r="G670" s="13">
        <v>1</v>
      </c>
      <c r="H670" s="11">
        <f>_xlfn.XLOOKUP(E670,[1]!pnp[Product Code],[1]!pnp[MSRP],"Legacy Product")</f>
        <v>0</v>
      </c>
      <c r="I670" s="12"/>
      <c r="J670" s="11"/>
      <c r="K670" s="10"/>
      <c r="L670" s="9">
        <f t="shared" si="25"/>
        <v>666</v>
      </c>
      <c r="M670" s="8">
        <f>_xlfn.XLOOKUP(E670,[1]!pnp[Product Code],[1]!pnp[MSRP],"Legacy Product")</f>
        <v>0</v>
      </c>
      <c r="N670" s="7">
        <f>_xlfn.XLOOKUP(E670,[1]!pnp[Product Code],[1]!pnp[OEM Customer (FT1)],"Legacy Product")</f>
        <v>0</v>
      </c>
      <c r="O670" s="6" t="str">
        <f t="shared" si="22"/>
        <v/>
      </c>
    </row>
    <row r="671" spans="1:15" x14ac:dyDescent="0.35">
      <c r="A671" s="14">
        <v>667</v>
      </c>
      <c r="B671" s="13" t="str">
        <f>_xlfn.XLOOKUP(E671,[1]!pnp[Product Code],[1]!pnp[Product Name],"Legacy Product")</f>
        <v>CaaS Minimum Payment</v>
      </c>
      <c r="C671" s="13" t="str">
        <f>_xlfn.XLOOKUP(E671,[1]!pnp[Product Code],[1]!pnp[Product Description],"Legacy Product")</f>
        <v>Charging as a Service (CaaS) Minimum Payment</v>
      </c>
      <c r="D671" s="13" t="str">
        <f t="shared" si="23"/>
        <v>ICE</v>
      </c>
      <c r="E671" s="14" t="str">
        <v>CAAS-MIN</v>
      </c>
      <c r="F671" s="13" t="str">
        <f t="shared" si="24"/>
        <v>CAAS-MIN</v>
      </c>
      <c r="G671" s="13">
        <v>1</v>
      </c>
      <c r="H671" s="11">
        <f>_xlfn.XLOOKUP(E671,[1]!pnp[Product Code],[1]!pnp[MSRP],"Legacy Product")</f>
        <v>0</v>
      </c>
      <c r="I671" s="12"/>
      <c r="J671" s="11"/>
      <c r="K671" s="10"/>
      <c r="L671" s="9">
        <f t="shared" si="25"/>
        <v>667</v>
      </c>
      <c r="M671" s="8">
        <f>_xlfn.XLOOKUP(E671,[1]!pnp[Product Code],[1]!pnp[MSRP],"Legacy Product")</f>
        <v>0</v>
      </c>
      <c r="N671" s="7">
        <f>_xlfn.XLOOKUP(E671,[1]!pnp[Product Code],[1]!pnp[OEM Customer (FT1)],"Legacy Product")</f>
        <v>0</v>
      </c>
      <c r="O671" s="6" t="str">
        <f t="shared" si="22"/>
        <v/>
      </c>
    </row>
    <row r="672" spans="1:15" x14ac:dyDescent="0.35">
      <c r="A672" s="14">
        <v>668</v>
      </c>
      <c r="B672" s="13" t="str">
        <f>_xlfn.XLOOKUP(E672,[1]!pnp[Product Code],[1]!pnp[Product Name],"Legacy Product")</f>
        <v>CaaS Usage Based Payment</v>
      </c>
      <c r="C672" s="13" t="str">
        <f>_xlfn.XLOOKUP(E672,[1]!pnp[Product Code],[1]!pnp[Product Description],"Legacy Product")</f>
        <v>Charging as a Service (CaaS) Usage Based Payment</v>
      </c>
      <c r="D672" s="13" t="str">
        <f t="shared" si="23"/>
        <v>ICE</v>
      </c>
      <c r="E672" s="14" t="str">
        <v>CAAS-USG</v>
      </c>
      <c r="F672" s="13" t="str">
        <f t="shared" si="24"/>
        <v>CAAS-USG</v>
      </c>
      <c r="G672" s="13">
        <v>1</v>
      </c>
      <c r="H672" s="11">
        <f>_xlfn.XLOOKUP(E672,[1]!pnp[Product Code],[1]!pnp[MSRP],"Legacy Product")</f>
        <v>0</v>
      </c>
      <c r="I672" s="12"/>
      <c r="J672" s="11"/>
      <c r="K672" s="10"/>
      <c r="L672" s="9">
        <f t="shared" si="25"/>
        <v>668</v>
      </c>
      <c r="M672" s="8">
        <f>_xlfn.XLOOKUP(E672,[1]!pnp[Product Code],[1]!pnp[MSRP],"Legacy Product")</f>
        <v>0</v>
      </c>
      <c r="N672" s="7">
        <f>_xlfn.XLOOKUP(E672,[1]!pnp[Product Code],[1]!pnp[OEM Customer (FT1)],"Legacy Product")</f>
        <v>0</v>
      </c>
      <c r="O672" s="6" t="str">
        <f t="shared" si="22"/>
        <v/>
      </c>
    </row>
    <row r="673" spans="1:15" x14ac:dyDescent="0.35">
      <c r="A673" s="14">
        <v>669</v>
      </c>
      <c r="B673" s="13" t="str">
        <f>_xlfn.XLOOKUP(E673,[1]!pnp[Product Code],[1]!pnp[Product Name],"Legacy Product")</f>
        <v>InControl deployment support, Virtual</v>
      </c>
      <c r="C673" s="13" t="str">
        <f>_xlfn.XLOOKUP(E673,[1]!pnp[Product Code],[1]!pnp[Product Description],"Legacy Product")</f>
        <v>Comprehensive InControl setup and configuration</v>
      </c>
      <c r="D673" s="13" t="str">
        <f t="shared" si="23"/>
        <v>ICE</v>
      </c>
      <c r="E673" s="14" t="str">
        <v>PS-ICDS-V</v>
      </c>
      <c r="F673" s="13" t="str">
        <f t="shared" si="24"/>
        <v>PS-ICDS-V</v>
      </c>
      <c r="G673" s="13">
        <v>1</v>
      </c>
      <c r="H673" s="11">
        <f>_xlfn.XLOOKUP(E673,[1]!pnp[Product Code],[1]!pnp[MSRP],"Legacy Product")</f>
        <v>3000</v>
      </c>
      <c r="I673" s="12"/>
      <c r="J673" s="11"/>
      <c r="K673" s="10"/>
      <c r="L673" s="9">
        <f t="shared" si="25"/>
        <v>669</v>
      </c>
      <c r="M673" s="8">
        <f>_xlfn.XLOOKUP(E673,[1]!pnp[Product Code],[1]!pnp[MSRP],"Legacy Product")</f>
        <v>3000</v>
      </c>
      <c r="N673" s="7">
        <f>_xlfn.XLOOKUP(E673,[1]!pnp[Product Code],[1]!pnp[OEM Customer (FT1)],"Legacy Product")</f>
        <v>3000</v>
      </c>
      <c r="O673" s="6">
        <f t="shared" si="22"/>
        <v>0</v>
      </c>
    </row>
    <row r="674" spans="1:15" x14ac:dyDescent="0.35">
      <c r="A674" s="14">
        <v>670</v>
      </c>
      <c r="B674" s="13" t="str">
        <f>_xlfn.XLOOKUP(E674,[1]!pnp[Product Code],[1]!pnp[Product Name],"Legacy Product")</f>
        <v>Core Pedestal for ABB DCWB</v>
      </c>
      <c r="C674" s="13" t="str">
        <f>_xlfn.XLOOKUP(E674,[1]!pnp[Product Code],[1]!pnp[Product Description],"Legacy Product")</f>
        <v>Core Pedestal for ABB DCWB (ADA Compliant)</v>
      </c>
      <c r="D674" s="13" t="str">
        <f t="shared" si="23"/>
        <v>ICE</v>
      </c>
      <c r="E674" s="14" t="str">
        <v>RA-DCP-D2-A</v>
      </c>
      <c r="F674" s="13" t="str">
        <f t="shared" si="24"/>
        <v>RA-DCP-D2-A</v>
      </c>
      <c r="G674" s="13">
        <v>1</v>
      </c>
      <c r="H674" s="11">
        <f>_xlfn.XLOOKUP(E674,[1]!pnp[Product Code],[1]!pnp[MSRP],"Legacy Product")</f>
        <v>1000</v>
      </c>
      <c r="I674" s="12"/>
      <c r="J674" s="11"/>
      <c r="K674" s="10"/>
      <c r="L674" s="9">
        <f t="shared" si="25"/>
        <v>670</v>
      </c>
      <c r="M674" s="8">
        <f>_xlfn.XLOOKUP(E674,[1]!pnp[Product Code],[1]!pnp[MSRP],"Legacy Product")</f>
        <v>1000</v>
      </c>
      <c r="N674" s="7">
        <f>_xlfn.XLOOKUP(E674,[1]!pnp[Product Code],[1]!pnp[OEM Customer (FT1)],"Legacy Product")</f>
        <v>1000</v>
      </c>
      <c r="O674" s="6">
        <f t="shared" si="22"/>
        <v>0</v>
      </c>
    </row>
    <row r="675" spans="1:15" x14ac:dyDescent="0.35">
      <c r="A675" s="14">
        <v>671</v>
      </c>
      <c r="B675" s="13" t="str">
        <f>_xlfn.XLOOKUP(E675,[1]!pnp[Product Code],[1]!pnp[Product Name],"Legacy Product")</f>
        <v>Cradlepoint IBR600c Router</v>
      </c>
      <c r="C675" s="13" t="str">
        <f>_xlfn.XLOOKUP(E675,[1]!pnp[Product Code],[1]!pnp[Product Description],"Legacy Product")</f>
        <v>Cradlepoint IBR600c Router with 3 years essential netcloud service and support. Two SIM cards included (FirstNet &amp; Commercial Network)</v>
      </c>
      <c r="D675" s="13" t="str">
        <f t="shared" si="23"/>
        <v>ICE</v>
      </c>
      <c r="E675" s="14" t="str">
        <v>CPA-ROUTER-V1</v>
      </c>
      <c r="F675" s="13" t="str">
        <f t="shared" si="24"/>
        <v>CPA-ROUTER-V1</v>
      </c>
      <c r="G675" s="13">
        <v>1</v>
      </c>
      <c r="H675" s="11">
        <f>_xlfn.XLOOKUP(E675,[1]!pnp[Product Code],[1]!pnp[MSRP],"Legacy Product")</f>
        <v>600</v>
      </c>
      <c r="I675" s="12"/>
      <c r="J675" s="11"/>
      <c r="K675" s="10"/>
      <c r="L675" s="9">
        <f t="shared" si="25"/>
        <v>671</v>
      </c>
      <c r="M675" s="8">
        <f>_xlfn.XLOOKUP(E675,[1]!pnp[Product Code],[1]!pnp[MSRP],"Legacy Product")</f>
        <v>600</v>
      </c>
      <c r="N675" s="7">
        <f>_xlfn.XLOOKUP(E675,[1]!pnp[Product Code],[1]!pnp[OEM Customer (FT1)],"Legacy Product")</f>
        <v>600</v>
      </c>
      <c r="O675" s="6">
        <f t="shared" si="22"/>
        <v>0</v>
      </c>
    </row>
    <row r="676" spans="1:15" x14ac:dyDescent="0.35">
      <c r="A676" s="14">
        <v>672</v>
      </c>
      <c r="B676" s="13" t="str">
        <f>_xlfn.XLOOKUP(E676,[1]!pnp[Product Code],[1]!pnp[Product Name],"Legacy Product")</f>
        <v>CCR Retrofit Service</v>
      </c>
      <c r="C676" s="13" t="str">
        <f>_xlfn.XLOOKUP(E676,[1]!pnp[Product Code],[1]!pnp[Product Description],"Legacy Product")</f>
        <v>Credit Card Reader Retrofit Service (Labor only for anywhere in the USA, except AK &amp; HI)</v>
      </c>
      <c r="D676" s="13" t="str">
        <f t="shared" si="23"/>
        <v>ICE</v>
      </c>
      <c r="E676" s="14" t="str">
        <v>INST-CCR-UPG</v>
      </c>
      <c r="F676" s="13" t="str">
        <f t="shared" si="24"/>
        <v>INST-CCR-UPG</v>
      </c>
      <c r="G676" s="13">
        <v>1</v>
      </c>
      <c r="H676" s="11">
        <f>_xlfn.XLOOKUP(E676,[1]!pnp[Product Code],[1]!pnp[MSRP],"Legacy Product")</f>
        <v>1500</v>
      </c>
      <c r="I676" s="12"/>
      <c r="J676" s="11"/>
      <c r="K676" s="10"/>
      <c r="L676" s="9">
        <f t="shared" si="25"/>
        <v>672</v>
      </c>
      <c r="M676" s="8">
        <f>_xlfn.XLOOKUP(E676,[1]!pnp[Product Code],[1]!pnp[MSRP],"Legacy Product")</f>
        <v>1500</v>
      </c>
      <c r="N676" s="7">
        <f>_xlfn.XLOOKUP(E676,[1]!pnp[Product Code],[1]!pnp[OEM Customer (FT1)],"Legacy Product")</f>
        <v>1500</v>
      </c>
      <c r="O676" s="6">
        <f t="shared" si="22"/>
        <v>0</v>
      </c>
    </row>
    <row r="677" spans="1:15" x14ac:dyDescent="0.35">
      <c r="A677" s="14">
        <v>673</v>
      </c>
      <c r="B677" s="13" t="str">
        <f>_xlfn.XLOOKUP(E677,[1]!pnp[Product Code],[1]!pnp[Product Name],"Legacy Product")</f>
        <v>ICE-120 CCS1 / CCS1 Long, Cold Weather</v>
      </c>
      <c r="C677" s="13" t="str">
        <f>_xlfn.XLOOKUP(E677,[1]!pnp[Product Code],[1]!pnp[Product Description],"Legacy Product")</f>
        <v>DC Fastcharger, 120kW max. output, 150 - 1000Vdc out, 480V 3p Input,  CCS1 (200A, 16ft) / CCS1 (200A, 25ft), All-in-One, Cellular, RFID, Cold Weather Package</v>
      </c>
      <c r="D677" s="13" t="str">
        <f t="shared" si="23"/>
        <v>ICE</v>
      </c>
      <c r="E677" s="14" t="str">
        <v>IDC-120-480-C1C1L-AC1R-CW</v>
      </c>
      <c r="F677" s="13" t="str">
        <f t="shared" si="24"/>
        <v>IDC-120-480-C1C1L-AC1R-CW</v>
      </c>
      <c r="G677" s="13">
        <v>1</v>
      </c>
      <c r="H677" s="11">
        <f>_xlfn.XLOOKUP(E677,[1]!pnp[Product Code],[1]!pnp[MSRP],"Legacy Product")</f>
        <v>63000</v>
      </c>
      <c r="I677" s="12"/>
      <c r="J677" s="11"/>
      <c r="K677" s="10"/>
      <c r="L677" s="9">
        <f t="shared" si="25"/>
        <v>673</v>
      </c>
      <c r="M677" s="8">
        <f>_xlfn.XLOOKUP(E677,[1]!pnp[Product Code],[1]!pnp[MSRP],"Legacy Product")</f>
        <v>63000</v>
      </c>
      <c r="N677" s="7">
        <f>_xlfn.XLOOKUP(E677,[1]!pnp[Product Code],[1]!pnp[OEM Customer (FT1)],"Legacy Product")</f>
        <v>46569.25</v>
      </c>
      <c r="O677" s="6">
        <f t="shared" si="22"/>
        <v>0.26080555555555557</v>
      </c>
    </row>
    <row r="678" spans="1:15" x14ac:dyDescent="0.35">
      <c r="A678" s="14">
        <v>674</v>
      </c>
      <c r="B678" s="13" t="str">
        <f>_xlfn.XLOOKUP(E678,[1]!pnp[Product Code],[1]!pnp[Product Name],"Legacy Product")</f>
        <v>ICE-120 CCS1 Long / CCS1 Long, CCR</v>
      </c>
      <c r="C678" s="13" t="str">
        <f>_xlfn.XLOOKUP(E678,[1]!pnp[Product Code],[1]!pnp[Product Description],"Legacy Product")</f>
        <v>DC Fastcharger, 120kW max. output, 150 - 1000Vdc out, 480V 3p Input,  Dual CCS1 (200A, 25ft), All-in-One, Cellular, RFID &amp; Credit Card Reader</v>
      </c>
      <c r="D678" s="13" t="str">
        <f t="shared" si="23"/>
        <v>ICE</v>
      </c>
      <c r="E678" s="14" t="str">
        <v>IDC-120-480-C1LC1L-AC1C</v>
      </c>
      <c r="F678" s="13" t="str">
        <f t="shared" si="24"/>
        <v>IDC-120-480-C1LC1L-AC1C</v>
      </c>
      <c r="G678" s="13">
        <v>1</v>
      </c>
      <c r="H678" s="11">
        <f>_xlfn.XLOOKUP(E678,[1]!pnp[Product Code],[1]!pnp[MSRP],"Legacy Product")</f>
        <v>68000</v>
      </c>
      <c r="I678" s="12"/>
      <c r="J678" s="11"/>
      <c r="K678" s="10"/>
      <c r="L678" s="9">
        <f t="shared" si="25"/>
        <v>674</v>
      </c>
      <c r="M678" s="8">
        <f>_xlfn.XLOOKUP(E678,[1]!pnp[Product Code],[1]!pnp[MSRP],"Legacy Product")</f>
        <v>68000</v>
      </c>
      <c r="N678" s="7">
        <f>_xlfn.XLOOKUP(E678,[1]!pnp[Product Code],[1]!pnp[OEM Customer (FT1)],"Legacy Product")</f>
        <v>49750.149999999994</v>
      </c>
      <c r="O678" s="6">
        <f t="shared" si="22"/>
        <v>0.26838014705882363</v>
      </c>
    </row>
    <row r="679" spans="1:15" x14ac:dyDescent="0.35">
      <c r="A679" s="14">
        <v>675</v>
      </c>
      <c r="B679" s="13" t="str">
        <f>_xlfn.XLOOKUP(E679,[1]!pnp[Product Code],[1]!pnp[Product Name],"Legacy Product")</f>
        <v>ICE-120HC CCS1 / CCS1, Cold Weather</v>
      </c>
      <c r="C679" s="13" t="str">
        <f>_xlfn.XLOOKUP(E679,[1]!pnp[Product Code],[1]!pnp[Product Description],"Legacy Product")</f>
        <v>DC Fastcharger, 120kW max. output, 150 - 1000Vdc out, 480V 3p Input,  Dual CCS1 (300A, 16ft), All-in-One, Cellular, RFID, Cold Weather Package</v>
      </c>
      <c r="D679" s="13" t="str">
        <f t="shared" si="23"/>
        <v>ICE</v>
      </c>
      <c r="E679" s="14" t="str">
        <v>IDC-120HC-480-C1C1-AC1R-CW</v>
      </c>
      <c r="F679" s="13" t="str">
        <f t="shared" si="24"/>
        <v>IDC-120HC-480-C1C1-AC1R-CW</v>
      </c>
      <c r="G679" s="13">
        <v>1</v>
      </c>
      <c r="H679" s="11">
        <f>_xlfn.XLOOKUP(E679,[1]!pnp[Product Code],[1]!pnp[MSRP],"Legacy Product")</f>
        <v>68000</v>
      </c>
      <c r="I679" s="12"/>
      <c r="J679" s="11"/>
      <c r="K679" s="10"/>
      <c r="L679" s="9">
        <f t="shared" si="25"/>
        <v>675</v>
      </c>
      <c r="M679" s="8">
        <f>_xlfn.XLOOKUP(E679,[1]!pnp[Product Code],[1]!pnp[MSRP],"Legacy Product")</f>
        <v>68000</v>
      </c>
      <c r="N679" s="7">
        <f>_xlfn.XLOOKUP(E679,[1]!pnp[Product Code],[1]!pnp[OEM Customer (FT1)],"Legacy Product")</f>
        <v>48294.249999999993</v>
      </c>
      <c r="O679" s="6">
        <f t="shared" si="22"/>
        <v>0.28979044117647068</v>
      </c>
    </row>
    <row r="680" spans="1:15" x14ac:dyDescent="0.35">
      <c r="A680" s="14">
        <v>676</v>
      </c>
      <c r="B680" s="13" t="str">
        <f>_xlfn.XLOOKUP(E680,[1]!pnp[Product Code],[1]!pnp[Product Name],"Legacy Product")</f>
        <v>ICE-120HC CCS1 / CCS1, EV Connect Mobile Payment App</v>
      </c>
      <c r="C680" s="13" t="str">
        <f>_xlfn.XLOOKUP(E680,[1]!pnp[Product Code],[1]!pnp[Product Description],"Legacy Product")</f>
        <v>DC Fastcharger, 120kW max. output, 150 - 1000Vdc out, 480V 3p Input,  Dual CCS1 (300A, 16ft), All-in-One, Cellular, RFID, EV Connect Mobile Payment Application</v>
      </c>
      <c r="D680" s="13" t="str">
        <f t="shared" si="23"/>
        <v>ICE</v>
      </c>
      <c r="E680" s="14" t="str">
        <v>IDC-120HC-480-C1C1-AC1A</v>
      </c>
      <c r="F680" s="13" t="str">
        <f t="shared" si="24"/>
        <v>IDC-120HC-480-C1C1-AC1A</v>
      </c>
      <c r="G680" s="13">
        <v>1</v>
      </c>
      <c r="H680" s="11">
        <f>_xlfn.XLOOKUP(E680,[1]!pnp[Product Code],[1]!pnp[MSRP],"Legacy Product")</f>
        <v>68100</v>
      </c>
      <c r="I680" s="12"/>
      <c r="J680" s="11"/>
      <c r="K680" s="10"/>
      <c r="L680" s="9">
        <f t="shared" si="25"/>
        <v>676</v>
      </c>
      <c r="M680" s="8">
        <f>_xlfn.XLOOKUP(E680,[1]!pnp[Product Code],[1]!pnp[MSRP],"Legacy Product")</f>
        <v>68100</v>
      </c>
      <c r="N680" s="7">
        <f>_xlfn.XLOOKUP(E680,[1]!pnp[Product Code],[1]!pnp[OEM Customer (FT1)],"Legacy Product")</f>
        <v>51859.249999999993</v>
      </c>
      <c r="O680" s="6">
        <f t="shared" si="22"/>
        <v>0.23848384728340685</v>
      </c>
    </row>
    <row r="681" spans="1:15" x14ac:dyDescent="0.35">
      <c r="A681" s="14">
        <v>677</v>
      </c>
      <c r="B681" s="13" t="str">
        <f>_xlfn.XLOOKUP(E681,[1]!pnp[Product Code],[1]!pnp[Product Name],"Legacy Product")</f>
        <v>ICE-120HC CCS1 / CCS1, EV Connect Mobile Payment App, Cold Weather</v>
      </c>
      <c r="C681" s="13" t="str">
        <f>_xlfn.XLOOKUP(E681,[1]!pnp[Product Code],[1]!pnp[Product Description],"Legacy Product")</f>
        <v>DC Fastcharger, 120kW max. output, 150 - 1000Vdc out, 480V 3p Input,  Dual CCS1 (300A, 16ft), All-in-One, Cellular, RFID, EV Connect Mobile Payment Application, Cold Weather Package</v>
      </c>
      <c r="D681" s="13" t="str">
        <f t="shared" si="23"/>
        <v>ICE</v>
      </c>
      <c r="E681" s="14" t="str">
        <v>IDC-120HC-480-C1C1-AC1A-CW</v>
      </c>
      <c r="F681" s="13" t="str">
        <f t="shared" si="24"/>
        <v>IDC-120HC-480-C1C1-AC1A-CW</v>
      </c>
      <c r="G681" s="13">
        <v>1</v>
      </c>
      <c r="H681" s="11">
        <f>_xlfn.XLOOKUP(E681,[1]!pnp[Product Code],[1]!pnp[MSRP],"Legacy Product")</f>
        <v>68100</v>
      </c>
      <c r="I681" s="12"/>
      <c r="J681" s="11"/>
      <c r="K681" s="10"/>
      <c r="L681" s="9">
        <f t="shared" si="25"/>
        <v>677</v>
      </c>
      <c r="M681" s="8">
        <f>_xlfn.XLOOKUP(E681,[1]!pnp[Product Code],[1]!pnp[MSRP],"Legacy Product")</f>
        <v>68100</v>
      </c>
      <c r="N681" s="7">
        <f>_xlfn.XLOOKUP(E681,[1]!pnp[Product Code],[1]!pnp[OEM Customer (FT1)],"Legacy Product")</f>
        <v>51859.249999999993</v>
      </c>
      <c r="O681" s="6">
        <f t="shared" si="22"/>
        <v>0.23848384728340685</v>
      </c>
    </row>
    <row r="682" spans="1:15" x14ac:dyDescent="0.35">
      <c r="A682" s="14">
        <v>678</v>
      </c>
      <c r="B682" s="13" t="str">
        <f>_xlfn.XLOOKUP(E682,[1]!pnp[Product Code],[1]!pnp[Product Name],"Legacy Product")</f>
        <v>ICE-120HC CCS1 Long / CCS1 Long</v>
      </c>
      <c r="C682" s="13" t="str">
        <f>_xlfn.XLOOKUP(E682,[1]!pnp[Product Code],[1]!pnp[Product Description],"Legacy Product")</f>
        <v>DC Fastcharger, 120kW max. output, 150 - 1000Vdc out, 480V 3p Input,  Dual CCS1 (300A, 25ft), All-in-One, Cellular, RFID</v>
      </c>
      <c r="D682" s="13" t="str">
        <f t="shared" si="23"/>
        <v>ICE</v>
      </c>
      <c r="E682" s="14" t="str">
        <v>IDC-120HC-480-C1LC1L-AC1R</v>
      </c>
      <c r="F682" s="13" t="str">
        <f t="shared" si="24"/>
        <v>IDC-120HC-480-C1LC1L-AC1R</v>
      </c>
      <c r="G682" s="13">
        <v>1</v>
      </c>
      <c r="H682" s="11">
        <f>_xlfn.XLOOKUP(E682,[1]!pnp[Product Code],[1]!pnp[MSRP],"Legacy Product")</f>
        <v>70000</v>
      </c>
      <c r="I682" s="12"/>
      <c r="J682" s="11"/>
      <c r="K682" s="10"/>
      <c r="L682" s="9">
        <f t="shared" si="25"/>
        <v>678</v>
      </c>
      <c r="M682" s="8">
        <f>_xlfn.XLOOKUP(E682,[1]!pnp[Product Code],[1]!pnp[MSRP],"Legacy Product")</f>
        <v>70000</v>
      </c>
      <c r="N682" s="7">
        <f>_xlfn.XLOOKUP(E682,[1]!pnp[Product Code],[1]!pnp[OEM Customer (FT1)],"Legacy Product")</f>
        <v>51744.249999999993</v>
      </c>
      <c r="O682" s="6">
        <f t="shared" si="22"/>
        <v>0.26079642857142865</v>
      </c>
    </row>
    <row r="683" spans="1:15" x14ac:dyDescent="0.35">
      <c r="A683" s="14">
        <v>679</v>
      </c>
      <c r="B683" s="13" t="str">
        <f>_xlfn.XLOOKUP(E683,[1]!pnp[Product Code],[1]!pnp[Product Name],"Legacy Product")</f>
        <v>ICE-120HC CCS1 Long / CCS1 Long, CCR</v>
      </c>
      <c r="C683" s="13" t="str">
        <f>_xlfn.XLOOKUP(E683,[1]!pnp[Product Code],[1]!pnp[Product Description],"Legacy Product")</f>
        <v>DC Fastcharger, 120kW max. output, 150 - 1000Vdc out, 480V 3p Input,  Dual CCS1 (300A, 25ft), All-in-One, Cellular, RFID, Credit Card Reader</v>
      </c>
      <c r="D683" s="13" t="str">
        <f t="shared" si="23"/>
        <v>ICE</v>
      </c>
      <c r="E683" s="14" t="str">
        <v>IDC-120HC-480-C1LC1L-AC1C</v>
      </c>
      <c r="F683" s="13" t="str">
        <f t="shared" si="24"/>
        <v>IDC-120HC-480-C1LC1L-AC1C</v>
      </c>
      <c r="G683" s="13">
        <v>1</v>
      </c>
      <c r="H683" s="11">
        <f>_xlfn.XLOOKUP(E683,[1]!pnp[Product Code],[1]!pnp[MSRP],"Legacy Product")</f>
        <v>72000</v>
      </c>
      <c r="I683" s="12"/>
      <c r="J683" s="11"/>
      <c r="K683" s="10"/>
      <c r="L683" s="9">
        <f t="shared" si="25"/>
        <v>679</v>
      </c>
      <c r="M683" s="8">
        <f>_xlfn.XLOOKUP(E683,[1]!pnp[Product Code],[1]!pnp[MSRP],"Legacy Product")</f>
        <v>72000</v>
      </c>
      <c r="N683" s="7">
        <f>_xlfn.XLOOKUP(E683,[1]!pnp[Product Code],[1]!pnp[OEM Customer (FT1)],"Legacy Product")</f>
        <v>53200.149999999994</v>
      </c>
      <c r="O683" s="6">
        <f t="shared" si="22"/>
        <v>0.26110902777777784</v>
      </c>
    </row>
    <row r="684" spans="1:15" x14ac:dyDescent="0.35">
      <c r="A684" s="14">
        <v>680</v>
      </c>
      <c r="B684" s="13" t="str">
        <f>_xlfn.XLOOKUP(E684,[1]!pnp[Product Code],[1]!pnp[Product Name],"Legacy Product")</f>
        <v>ICE-120HC CCS1 Long / CCS1 Long, EV Connect Mobile Payment App</v>
      </c>
      <c r="C684" s="13" t="str">
        <f>_xlfn.XLOOKUP(E684,[1]!pnp[Product Code],[1]!pnp[Product Description],"Legacy Product")</f>
        <v>DC Fastcharger, 120kW max. output, 150 - 1000Vdc out, 480V 3p Input,  Dual CCS1 (300A, 25ft), All-in-One, Cellular, RFID, EV Connect Mobile Payment Application</v>
      </c>
      <c r="D684" s="13" t="str">
        <f t="shared" si="23"/>
        <v>ICE</v>
      </c>
      <c r="E684" s="14" t="str">
        <v>IDC-120HC-480-C1LC1L-AC1A</v>
      </c>
      <c r="F684" s="13" t="str">
        <f t="shared" si="24"/>
        <v>IDC-120HC-480-C1LC1L-AC1A</v>
      </c>
      <c r="G684" s="13">
        <v>1</v>
      </c>
      <c r="H684" s="11">
        <f>_xlfn.XLOOKUP(E684,[1]!pnp[Product Code],[1]!pnp[MSRP],"Legacy Product")</f>
        <v>70100</v>
      </c>
      <c r="I684" s="12"/>
      <c r="J684" s="11"/>
      <c r="K684" s="10"/>
      <c r="L684" s="9">
        <f t="shared" si="25"/>
        <v>680</v>
      </c>
      <c r="M684" s="8">
        <f>_xlfn.XLOOKUP(E684,[1]!pnp[Product Code],[1]!pnp[MSRP],"Legacy Product")</f>
        <v>70100</v>
      </c>
      <c r="N684" s="7">
        <f>_xlfn.XLOOKUP(E684,[1]!pnp[Product Code],[1]!pnp[OEM Customer (FT1)],"Legacy Product")</f>
        <v>51974.249999999993</v>
      </c>
      <c r="O684" s="6">
        <f t="shared" si="22"/>
        <v>0.25856990014265346</v>
      </c>
    </row>
    <row r="685" spans="1:15" x14ac:dyDescent="0.35">
      <c r="A685" s="14">
        <v>681</v>
      </c>
      <c r="B685" s="13" t="str">
        <f>_xlfn.XLOOKUP(E685,[1]!pnp[Product Code],[1]!pnp[Product Name],"Legacy Product")</f>
        <v>ICE-120HC CCS1 Long / CCS1 Long, EV Connect Mobile Payment App, Cold Weather</v>
      </c>
      <c r="C685" s="13" t="str">
        <f>_xlfn.XLOOKUP(E685,[1]!pnp[Product Code],[1]!pnp[Product Description],"Legacy Product")</f>
        <v>DC Fastcharger, 120kW max. output, 150 - 1000Vdc out, 480V 3p Input,  Dual CCS1 (300A, 25ft), All-in-One, Cellular, RFID, EV Connect Mobile Payment Application, Cold Weather Package</v>
      </c>
      <c r="D685" s="13" t="str">
        <f t="shared" si="23"/>
        <v>ICE</v>
      </c>
      <c r="E685" s="14" t="str">
        <v>IDC-120HC-480-C1LC1L-AC1A-CW</v>
      </c>
      <c r="F685" s="13" t="str">
        <f t="shared" si="24"/>
        <v>IDC-120HC-480-C1LC1L-AC1A-CW</v>
      </c>
      <c r="G685" s="13">
        <v>1</v>
      </c>
      <c r="H685" s="11">
        <f>_xlfn.XLOOKUP(E685,[1]!pnp[Product Code],[1]!pnp[MSRP],"Legacy Product")</f>
        <v>70100</v>
      </c>
      <c r="I685" s="12"/>
      <c r="J685" s="11"/>
      <c r="K685" s="10"/>
      <c r="L685" s="9">
        <f t="shared" si="25"/>
        <v>681</v>
      </c>
      <c r="M685" s="8">
        <f>_xlfn.XLOOKUP(E685,[1]!pnp[Product Code],[1]!pnp[MSRP],"Legacy Product")</f>
        <v>70100</v>
      </c>
      <c r="N685" s="7">
        <f>_xlfn.XLOOKUP(E685,[1]!pnp[Product Code],[1]!pnp[OEM Customer (FT1)],"Legacy Product")</f>
        <v>51974.249999999993</v>
      </c>
      <c r="O685" s="6">
        <f t="shared" si="22"/>
        <v>0.25856990014265346</v>
      </c>
    </row>
    <row r="686" spans="1:15" x14ac:dyDescent="0.35">
      <c r="A686" s="14">
        <v>682</v>
      </c>
      <c r="B686" s="13" t="str">
        <f>_xlfn.XLOOKUP(E686,[1]!pnp[Product Code],[1]!pnp[Product Name],"Legacy Product")</f>
        <v>ICE-120 CCS1 / CHAdeMO, Cold Weather</v>
      </c>
      <c r="C686" s="13" t="str">
        <f>_xlfn.XLOOKUP(E686,[1]!pnp[Product Code],[1]!pnp[Product Description],"Legacy Product")</f>
        <v>DC Fastcharger, 120kW max. output, 150 - 1000Vdc out, 480V 3p Input, CCS1 (200A, 16ft) / CHAdeMO (125A), All-in-One, Cellular, RFID, Cold Weather Package</v>
      </c>
      <c r="D686" s="13" t="str">
        <f t="shared" si="23"/>
        <v>ICE</v>
      </c>
      <c r="E686" s="14" t="str">
        <v>IDC-120-480-C1CH-AC1R-CW</v>
      </c>
      <c r="F686" s="13" t="str">
        <f t="shared" si="24"/>
        <v>IDC-120-480-C1CH-AC1R-CW</v>
      </c>
      <c r="G686" s="13">
        <v>1</v>
      </c>
      <c r="H686" s="11">
        <f>_xlfn.XLOOKUP(E686,[1]!pnp[Product Code],[1]!pnp[MSRP],"Legacy Product")</f>
        <v>65000</v>
      </c>
      <c r="I686" s="12"/>
      <c r="J686" s="11"/>
      <c r="K686" s="10"/>
      <c r="L686" s="9">
        <f t="shared" si="25"/>
        <v>682</v>
      </c>
      <c r="M686" s="8">
        <f>_xlfn.XLOOKUP(E686,[1]!pnp[Product Code],[1]!pnp[MSRP],"Legacy Product")</f>
        <v>65000</v>
      </c>
      <c r="N686" s="7">
        <f>_xlfn.XLOOKUP(E686,[1]!pnp[Product Code],[1]!pnp[OEM Customer (FT1)],"Legacy Product")</f>
        <v>47719.249999999993</v>
      </c>
      <c r="O686" s="6">
        <f t="shared" si="22"/>
        <v>0.26585769230769241</v>
      </c>
    </row>
    <row r="687" spans="1:15" x14ac:dyDescent="0.35">
      <c r="A687" s="14">
        <v>683</v>
      </c>
      <c r="B687" s="13" t="str">
        <f>_xlfn.XLOOKUP(E687,[1]!pnp[Product Code],[1]!pnp[Product Name],"Legacy Product")</f>
        <v>ICE-120 CCS1 / NACS</v>
      </c>
      <c r="C687" s="13" t="str">
        <f>_xlfn.XLOOKUP(E687,[1]!pnp[Product Code],[1]!pnp[Product Description],"Legacy Product")</f>
        <v>DC Fastcharger, 120kW max. output, 150 - 1000Vdc out, 480V 3p Input, CCS1 (200A, 16ft) / NACS (200A, 16ft), All-in-One, Cellular, RFID</v>
      </c>
      <c r="D687" s="13" t="str">
        <f t="shared" si="23"/>
        <v>ICE</v>
      </c>
      <c r="E687" s="14" t="str">
        <v>IDC-120-480-C1NS-AC1R</v>
      </c>
      <c r="F687" s="13" t="str">
        <f t="shared" si="24"/>
        <v>IDC-120-480-C1NS-AC1R</v>
      </c>
      <c r="G687" s="13">
        <v>1</v>
      </c>
      <c r="H687" s="11">
        <f>_xlfn.XLOOKUP(E687,[1]!pnp[Product Code],[1]!pnp[MSRP],"Legacy Product")</f>
        <v>63000</v>
      </c>
      <c r="I687" s="12"/>
      <c r="J687" s="11"/>
      <c r="K687" s="10"/>
      <c r="L687" s="9">
        <f t="shared" si="25"/>
        <v>683</v>
      </c>
      <c r="M687" s="8">
        <f>_xlfn.XLOOKUP(E687,[1]!pnp[Product Code],[1]!pnp[MSRP],"Legacy Product")</f>
        <v>63000</v>
      </c>
      <c r="N687" s="7">
        <f>_xlfn.XLOOKUP(E687,[1]!pnp[Product Code],[1]!pnp[OEM Customer (FT1)],"Legacy Product")</f>
        <v>46569.25</v>
      </c>
      <c r="O687" s="6">
        <f t="shared" si="22"/>
        <v>0.26080555555555557</v>
      </c>
    </row>
    <row r="688" spans="1:15" x14ac:dyDescent="0.35">
      <c r="A688" s="14">
        <v>684</v>
      </c>
      <c r="B688" s="13" t="str">
        <f>_xlfn.XLOOKUP(E688,[1]!pnp[Product Code],[1]!pnp[Product Name],"Legacy Product")</f>
        <v>ICE-120 CCS1 / CCS1 Long</v>
      </c>
      <c r="C688" s="13" t="str">
        <f>_xlfn.XLOOKUP(E688,[1]!pnp[Product Code],[1]!pnp[Product Description],"Legacy Product")</f>
        <v>DC Fastcharger, 120kW max. output, 150 - 1000Vdc out, 480V 3p Input, CCS1 (200A, 16ft), CCS1 (200A, 25ft), All-in-One, Cellular, RFID</v>
      </c>
      <c r="D688" s="13" t="str">
        <f t="shared" si="23"/>
        <v>ICE</v>
      </c>
      <c r="E688" s="14" t="str">
        <v>IDC-120-480-C1C1L-AC1R</v>
      </c>
      <c r="F688" s="13" t="str">
        <f t="shared" si="24"/>
        <v>IDC-120-480-C1C1L-AC1R</v>
      </c>
      <c r="G688" s="13">
        <v>1</v>
      </c>
      <c r="H688" s="11">
        <f>_xlfn.XLOOKUP(E688,[1]!pnp[Product Code],[1]!pnp[MSRP],"Legacy Product")</f>
        <v>63000</v>
      </c>
      <c r="I688" s="12"/>
      <c r="J688" s="11"/>
      <c r="K688" s="10"/>
      <c r="L688" s="9">
        <f t="shared" si="25"/>
        <v>684</v>
      </c>
      <c r="M688" s="8">
        <f>_xlfn.XLOOKUP(E688,[1]!pnp[Product Code],[1]!pnp[MSRP],"Legacy Product")</f>
        <v>63000</v>
      </c>
      <c r="N688" s="7">
        <f>_xlfn.XLOOKUP(E688,[1]!pnp[Product Code],[1]!pnp[OEM Customer (FT1)],"Legacy Product")</f>
        <v>46569.25</v>
      </c>
      <c r="O688" s="6">
        <f t="shared" si="22"/>
        <v>0.26080555555555557</v>
      </c>
    </row>
    <row r="689" spans="1:15" x14ac:dyDescent="0.35">
      <c r="A689" s="14">
        <v>685</v>
      </c>
      <c r="B689" s="13" t="str">
        <f>_xlfn.XLOOKUP(E689,[1]!pnp[Product Code],[1]!pnp[Product Name],"Legacy Product")</f>
        <v>ICE-120HC CCS1 / NACS</v>
      </c>
      <c r="C689" s="13" t="str">
        <f>_xlfn.XLOOKUP(E689,[1]!pnp[Product Code],[1]!pnp[Product Description],"Legacy Product")</f>
        <v>DC Fastcharger, 120kW max. output, 150 - 1000Vdc out, 480V 3p Input, CCS1 (300A, 16ft) / NACS (380A, 16ft), All-in-One, Cellular, RFID</v>
      </c>
      <c r="D689" s="13" t="str">
        <f t="shared" si="23"/>
        <v>ICE</v>
      </c>
      <c r="E689" s="14" t="str">
        <v>IDC-120HC-480-C1NS-AC1R</v>
      </c>
      <c r="F689" s="13" t="str">
        <f t="shared" si="24"/>
        <v>IDC-120HC-480-C1NS-AC1R</v>
      </c>
      <c r="G689" s="13">
        <v>1</v>
      </c>
      <c r="H689" s="11">
        <f>_xlfn.XLOOKUP(E689,[1]!pnp[Product Code],[1]!pnp[MSRP],"Legacy Product")</f>
        <v>68000</v>
      </c>
      <c r="I689" s="12"/>
      <c r="J689" s="11"/>
      <c r="K689" s="10"/>
      <c r="L689" s="9">
        <f t="shared" si="25"/>
        <v>685</v>
      </c>
      <c r="M689" s="8">
        <f>_xlfn.XLOOKUP(E689,[1]!pnp[Product Code],[1]!pnp[MSRP],"Legacy Product")</f>
        <v>68000</v>
      </c>
      <c r="N689" s="7">
        <f>_xlfn.XLOOKUP(E689,[1]!pnp[Product Code],[1]!pnp[OEM Customer (FT1)],"Legacy Product")</f>
        <v>50019.249999999993</v>
      </c>
      <c r="O689" s="6">
        <f t="shared" si="22"/>
        <v>0.26442279411764719</v>
      </c>
    </row>
    <row r="690" spans="1:15" x14ac:dyDescent="0.35">
      <c r="A690" s="14">
        <v>686</v>
      </c>
      <c r="B690" s="13" t="str">
        <f>_xlfn.XLOOKUP(E690,[1]!pnp[Product Code],[1]!pnp[Product Name],"Legacy Product")</f>
        <v>ICE-120 CCS1 / CCS1, EV Connect Mobile Payment App, Cold Weather</v>
      </c>
      <c r="C690" s="13" t="str">
        <f>_xlfn.XLOOKUP(E690,[1]!pnp[Product Code],[1]!pnp[Product Description],"Legacy Product")</f>
        <v>DC Fastcharger, 120kW max. output, 150 - 1000Vdc out, 480V 3p Input, Dual CCS1 (200A, 16ft), All-in-One, Cellular, RFID, EV Connect Mobile Payment Application, Cold Weather Package</v>
      </c>
      <c r="D690" s="13" t="str">
        <f t="shared" si="23"/>
        <v>ICE</v>
      </c>
      <c r="E690" s="14" t="str">
        <v>IDC-120-480-C1C1-AC1A-CW</v>
      </c>
      <c r="F690" s="13" t="str">
        <f t="shared" si="24"/>
        <v>IDC-120-480-C1C1-AC1A-CW</v>
      </c>
      <c r="G690" s="13">
        <v>1</v>
      </c>
      <c r="H690" s="11">
        <f>_xlfn.XLOOKUP(E690,[1]!pnp[Product Code],[1]!pnp[MSRP],"Legacy Product")</f>
        <v>60100</v>
      </c>
      <c r="I690" s="12"/>
      <c r="J690" s="11"/>
      <c r="K690" s="10"/>
      <c r="L690" s="9">
        <f t="shared" si="25"/>
        <v>686</v>
      </c>
      <c r="M690" s="8">
        <f>_xlfn.XLOOKUP(E690,[1]!pnp[Product Code],[1]!pnp[MSRP],"Legacy Product")</f>
        <v>60100</v>
      </c>
      <c r="N690" s="7">
        <f>_xlfn.XLOOKUP(E690,[1]!pnp[Product Code],[1]!pnp[OEM Customer (FT1)],"Legacy Product")</f>
        <v>44959.25</v>
      </c>
      <c r="O690" s="6">
        <f t="shared" si="22"/>
        <v>0.25192595673876872</v>
      </c>
    </row>
    <row r="691" spans="1:15" x14ac:dyDescent="0.35">
      <c r="A691" s="14">
        <v>687</v>
      </c>
      <c r="B691" s="13" t="str">
        <f>_xlfn.XLOOKUP(E691,[1]!pnp[Product Code],[1]!pnp[Product Name],"Legacy Product")</f>
        <v>ICE-120HC CCS1 Long / CCS1 Long, Cold Weather</v>
      </c>
      <c r="C691" s="13" t="str">
        <f>_xlfn.XLOOKUP(E691,[1]!pnp[Product Code],[1]!pnp[Product Description],"Legacy Product")</f>
        <v>DC Fastcharger, 120kW max. output, 150 - 1000Vdc out, 480V 3p Input, Dual CCS1 (300A, 25ft), All-in-One, Cellular, RFID, Cold Weather Package</v>
      </c>
      <c r="D691" s="13" t="str">
        <f t="shared" si="23"/>
        <v>ICE</v>
      </c>
      <c r="E691" s="14" t="str">
        <v>IDC-120HC-480-C1LC1L-AC1R-CW</v>
      </c>
      <c r="F691" s="13" t="str">
        <f t="shared" si="24"/>
        <v>IDC-120HC-480-C1LC1L-AC1R-CW</v>
      </c>
      <c r="G691" s="13">
        <v>1</v>
      </c>
      <c r="H691" s="11">
        <f>_xlfn.XLOOKUP(E691,[1]!pnp[Product Code],[1]!pnp[MSRP],"Legacy Product")</f>
        <v>70000</v>
      </c>
      <c r="I691" s="12"/>
      <c r="J691" s="11"/>
      <c r="K691" s="10"/>
      <c r="L691" s="9">
        <f t="shared" si="25"/>
        <v>687</v>
      </c>
      <c r="M691" s="8">
        <f>_xlfn.XLOOKUP(E691,[1]!pnp[Product Code],[1]!pnp[MSRP],"Legacy Product")</f>
        <v>70000</v>
      </c>
      <c r="N691" s="7">
        <f>_xlfn.XLOOKUP(E691,[1]!pnp[Product Code],[1]!pnp[OEM Customer (FT1)],"Legacy Product")</f>
        <v>51744.249999999993</v>
      </c>
      <c r="O691" s="6">
        <f t="shared" si="22"/>
        <v>0.26079642857142865</v>
      </c>
    </row>
    <row r="692" spans="1:15" x14ac:dyDescent="0.35">
      <c r="A692" s="14">
        <v>688</v>
      </c>
      <c r="B692" s="13" t="str">
        <f>_xlfn.XLOOKUP(E692,[1]!pnp[Product Code],[1]!pnp[Product Name],"Legacy Product")</f>
        <v>Terra 124HC CCS1 / CCS1, EV Connect Mobile Payment App</v>
      </c>
      <c r="C692" s="13" t="str">
        <f>_xlfn.XLOOKUP(E692,[1]!pnp[Product Code],[1]!pnp[Product Description],"Legacy Product")</f>
        <v>DC Fastcharger, 120kW max. output, 150 - 920Vdc, 480Vac 3p Input, Dual CCS1 (400A, 20ft), All-in-One, Cellular, RFID, EV Connect Mobile Payment Application</v>
      </c>
      <c r="D692" s="13" t="str">
        <f t="shared" si="23"/>
        <v>ABB E-mobility Inc.</v>
      </c>
      <c r="E692" s="14" t="str">
        <v>ADC-120HC-480-C1C1-AC1A</v>
      </c>
      <c r="F692" s="13" t="str">
        <f t="shared" si="24"/>
        <v>ADC-120HC-480-C1C1-AC1A</v>
      </c>
      <c r="G692" s="13">
        <v>1</v>
      </c>
      <c r="H692" s="11">
        <f>_xlfn.XLOOKUP(E692,[1]!pnp[Product Code],[1]!pnp[MSRP],"Legacy Product")</f>
        <v>76191</v>
      </c>
      <c r="I692" s="12"/>
      <c r="J692" s="11"/>
      <c r="K692" s="10"/>
      <c r="L692" s="9">
        <f t="shared" si="25"/>
        <v>688</v>
      </c>
      <c r="M692" s="8">
        <f>_xlfn.XLOOKUP(E692,[1]!pnp[Product Code],[1]!pnp[MSRP],"Legacy Product")</f>
        <v>76191</v>
      </c>
      <c r="N692" s="7">
        <f>_xlfn.XLOOKUP(E692,[1]!pnp[Product Code],[1]!pnp[OEM Customer (FT1)],"Legacy Product")</f>
        <v>67969.599999999991</v>
      </c>
      <c r="O692" s="6">
        <f t="shared" si="22"/>
        <v>0.10790513315220969</v>
      </c>
    </row>
    <row r="693" spans="1:15" x14ac:dyDescent="0.35">
      <c r="A693" s="14">
        <v>689</v>
      </c>
      <c r="B693" s="13" t="str">
        <f>_xlfn.XLOOKUP(E693,[1]!pnp[Product Code],[1]!pnp[Product Name],"Legacy Product")</f>
        <v>ICE-180 CCS1 / CHAdeMO, CCR, Cold Weather</v>
      </c>
      <c r="C693" s="13" t="str">
        <f>_xlfn.XLOOKUP(E693,[1]!pnp[Product Code],[1]!pnp[Product Description],"Legacy Product")</f>
        <v>DC Fastcharger, 180kW max. output, 150 - 1000Vdc out, 480V 3p Input, CCS1 (200A, 16ft) / CHAdeMO (125A), All-in-One, Cellular, Credit Card Reader, Cold Weather Package</v>
      </c>
      <c r="D693" s="13" t="str">
        <f t="shared" si="23"/>
        <v>ICE</v>
      </c>
      <c r="E693" s="14" t="str">
        <v>I180-C1CH-C-CW</v>
      </c>
      <c r="F693" s="13" t="str">
        <f t="shared" si="24"/>
        <v>I180-C1CH-C-CW</v>
      </c>
      <c r="G693" s="13">
        <v>1</v>
      </c>
      <c r="H693" s="11">
        <f>_xlfn.XLOOKUP(E693,[1]!pnp[Product Code],[1]!pnp[MSRP],"Legacy Product")</f>
        <v>92000</v>
      </c>
      <c r="I693" s="12"/>
      <c r="J693" s="11"/>
      <c r="K693" s="10"/>
      <c r="L693" s="9">
        <f t="shared" si="25"/>
        <v>689</v>
      </c>
      <c r="M693" s="8">
        <f>_xlfn.XLOOKUP(E693,[1]!pnp[Product Code],[1]!pnp[MSRP],"Legacy Product")</f>
        <v>92000</v>
      </c>
      <c r="N693" s="7">
        <f>_xlfn.XLOOKUP(E693,[1]!pnp[Product Code],[1]!pnp[OEM Customer (FT1)],"Legacy Product")</f>
        <v>54925.149999999994</v>
      </c>
      <c r="O693" s="6">
        <f t="shared" si="22"/>
        <v>0.40298750000000005</v>
      </c>
    </row>
    <row r="694" spans="1:15" x14ac:dyDescent="0.35">
      <c r="A694" s="14">
        <v>690</v>
      </c>
      <c r="B694" s="13" t="str">
        <f>_xlfn.XLOOKUP(E694,[1]!pnp[Product Code],[1]!pnp[Product Name],"Legacy Product")</f>
        <v>ICE-180 CCS1 / CHAdeMO, EV Connect Mobile Payment App</v>
      </c>
      <c r="C694" s="13" t="str">
        <f>_xlfn.XLOOKUP(E694,[1]!pnp[Product Code],[1]!pnp[Product Description],"Legacy Product")</f>
        <v>DC Fastcharger, 180kW max. output, 150 - 1000Vdc out, 480V 3p Input, CCS1 (200A, 16ft) / CHAdeMO (125A), All-in-One, Cellular, RFID, EV Connect Mobile Payment Application</v>
      </c>
      <c r="D694" s="13" t="str">
        <f t="shared" si="23"/>
        <v>ICE</v>
      </c>
      <c r="E694" s="14" t="str">
        <v>IDC-180-480-C1CH-AC1A</v>
      </c>
      <c r="F694" s="13" t="str">
        <f t="shared" si="24"/>
        <v>IDC-180-480-C1CH-AC1A</v>
      </c>
      <c r="G694" s="13">
        <v>1</v>
      </c>
      <c r="H694" s="11">
        <f>_xlfn.XLOOKUP(E694,[1]!pnp[Product Code],[1]!pnp[MSRP],"Legacy Product")</f>
        <v>90100</v>
      </c>
      <c r="I694" s="12"/>
      <c r="J694" s="11"/>
      <c r="K694" s="10"/>
      <c r="L694" s="9">
        <f t="shared" si="25"/>
        <v>690</v>
      </c>
      <c r="M694" s="8">
        <f>_xlfn.XLOOKUP(E694,[1]!pnp[Product Code],[1]!pnp[MSRP],"Legacy Product")</f>
        <v>90100</v>
      </c>
      <c r="N694" s="7">
        <f>_xlfn.XLOOKUP(E694,[1]!pnp[Product Code],[1]!pnp[OEM Customer (FT1)],"Legacy Product")</f>
        <v>53584.249999999993</v>
      </c>
      <c r="O694" s="6">
        <f t="shared" si="22"/>
        <v>0.40528024417314101</v>
      </c>
    </row>
    <row r="695" spans="1:15" x14ac:dyDescent="0.35">
      <c r="A695" s="14">
        <v>691</v>
      </c>
      <c r="B695" s="13" t="str">
        <f>_xlfn.XLOOKUP(E695,[1]!pnp[Product Code],[1]!pnp[Product Name],"Legacy Product")</f>
        <v>ICE-180 CCS1 / CHAdeMO, EV Connect Mobile Payment App, Cold Weather</v>
      </c>
      <c r="C695" s="13" t="str">
        <f>_xlfn.XLOOKUP(E695,[1]!pnp[Product Code],[1]!pnp[Product Description],"Legacy Product")</f>
        <v>DC Fastcharger, 180kW max. output, 150 - 1000Vdc out, 480V 3p Input, CCS1 (200A, 16ft) / CHAdeMO (125A), All-in-One, Cellular, RFID, EV Connect Mobile Payment Application, Cold Weather Package</v>
      </c>
      <c r="D695" s="13" t="str">
        <f t="shared" si="23"/>
        <v>ICE</v>
      </c>
      <c r="E695" s="14" t="str">
        <v>IDC-180-480-C1CH-AC1A-CW</v>
      </c>
      <c r="F695" s="13" t="str">
        <f t="shared" si="24"/>
        <v>IDC-180-480-C1CH-AC1A-CW</v>
      </c>
      <c r="G695" s="13">
        <v>1</v>
      </c>
      <c r="H695" s="11">
        <f>_xlfn.XLOOKUP(E695,[1]!pnp[Product Code],[1]!pnp[MSRP],"Legacy Product")</f>
        <v>90100</v>
      </c>
      <c r="I695" s="12"/>
      <c r="J695" s="11"/>
      <c r="K695" s="10"/>
      <c r="L695" s="9">
        <f t="shared" si="25"/>
        <v>691</v>
      </c>
      <c r="M695" s="8">
        <f>_xlfn.XLOOKUP(E695,[1]!pnp[Product Code],[1]!pnp[MSRP],"Legacy Product")</f>
        <v>90100</v>
      </c>
      <c r="N695" s="7">
        <f>_xlfn.XLOOKUP(E695,[1]!pnp[Product Code],[1]!pnp[OEM Customer (FT1)],"Legacy Product")</f>
        <v>53584.249999999993</v>
      </c>
      <c r="O695" s="6">
        <f t="shared" si="22"/>
        <v>0.40528024417314101</v>
      </c>
    </row>
    <row r="696" spans="1:15" x14ac:dyDescent="0.35">
      <c r="A696" s="14">
        <v>692</v>
      </c>
      <c r="B696" s="13" t="str">
        <f>_xlfn.XLOOKUP(E696,[1]!pnp[Product Code],[1]!pnp[Product Name],"Legacy Product")</f>
        <v>ICE-180 CCS1 / NACS</v>
      </c>
      <c r="C696" s="13" t="str">
        <f>_xlfn.XLOOKUP(E696,[1]!pnp[Product Code],[1]!pnp[Product Description],"Legacy Product")</f>
        <v>DC Fastcharger, 180kW max. output, 150 - 1000Vdc out, 480V 3p Input, CCS1 (200A, 16ft) / NACS (16ft), All-in-One, Cellular, RFID</v>
      </c>
      <c r="D696" s="13" t="str">
        <f t="shared" si="23"/>
        <v>ICE</v>
      </c>
      <c r="E696" s="14" t="str">
        <v>IDC-180-480-C1NS-AC1R</v>
      </c>
      <c r="F696" s="13" t="str">
        <f t="shared" si="24"/>
        <v>IDC-180-480-C1NS-AC1R</v>
      </c>
      <c r="G696" s="13">
        <v>1</v>
      </c>
      <c r="H696" s="11">
        <f>_xlfn.XLOOKUP(E696,[1]!pnp[Product Code],[1]!pnp[MSRP],"Legacy Product")</f>
        <v>88000</v>
      </c>
      <c r="I696" s="12"/>
      <c r="J696" s="11"/>
      <c r="K696" s="10"/>
      <c r="L696" s="9">
        <f t="shared" si="25"/>
        <v>692</v>
      </c>
      <c r="M696" s="8">
        <f>_xlfn.XLOOKUP(E696,[1]!pnp[Product Code],[1]!pnp[MSRP],"Legacy Product")</f>
        <v>88000</v>
      </c>
      <c r="N696" s="7">
        <f>_xlfn.XLOOKUP(E696,[1]!pnp[Product Code],[1]!pnp[OEM Customer (FT1)],"Legacy Product")</f>
        <v>52319.249999999993</v>
      </c>
      <c r="O696" s="6">
        <f t="shared" si="22"/>
        <v>0.40546306818181826</v>
      </c>
    </row>
    <row r="697" spans="1:15" x14ac:dyDescent="0.35">
      <c r="A697" s="14">
        <v>693</v>
      </c>
      <c r="B697" s="13" t="str">
        <f>_xlfn.XLOOKUP(E697,[1]!pnp[Product Code],[1]!pnp[Product Name],"Legacy Product")</f>
        <v>ICE-180 CCS1</v>
      </c>
      <c r="C697" s="13" t="str">
        <f>_xlfn.XLOOKUP(E697,[1]!pnp[Product Code],[1]!pnp[Product Description],"Legacy Product")</f>
        <v>DC Fastcharger, 180kW max. output, 150 - 1000Vdc out, 480V 3p Input, CCS1 (200A, 16ft), All-in-One, Cellular, RFID</v>
      </c>
      <c r="D697" s="13" t="str">
        <f t="shared" si="23"/>
        <v>ICE</v>
      </c>
      <c r="E697" s="14" t="str">
        <v>IDC-180-480-C1-AC1R</v>
      </c>
      <c r="F697" s="13" t="str">
        <f t="shared" si="24"/>
        <v>IDC-180-480-C1-AC1R</v>
      </c>
      <c r="G697" s="13">
        <v>1</v>
      </c>
      <c r="H697" s="11">
        <f>_xlfn.XLOOKUP(E697,[1]!pnp[Product Code],[1]!pnp[MSRP],"Legacy Product")</f>
        <v>85000</v>
      </c>
      <c r="I697" s="12"/>
      <c r="J697" s="11"/>
      <c r="K697" s="10"/>
      <c r="L697" s="9">
        <f t="shared" si="25"/>
        <v>693</v>
      </c>
      <c r="M697" s="8">
        <f>_xlfn.XLOOKUP(E697,[1]!pnp[Product Code],[1]!pnp[MSRP],"Legacy Product")</f>
        <v>85000</v>
      </c>
      <c r="N697" s="7">
        <f>_xlfn.XLOOKUP(E697,[1]!pnp[Product Code],[1]!pnp[OEM Customer (FT1)],"Legacy Product")</f>
        <v>50594.249999999993</v>
      </c>
      <c r="O697" s="6">
        <f t="shared" si="22"/>
        <v>0.40477352941176481</v>
      </c>
    </row>
    <row r="698" spans="1:15" x14ac:dyDescent="0.35">
      <c r="A698" s="14">
        <v>694</v>
      </c>
      <c r="B698" s="13" t="str">
        <f>_xlfn.XLOOKUP(E698,[1]!pnp[Product Code],[1]!pnp[Product Name],"Legacy Product")</f>
        <v>ICE-180HC CCS1 / NACS</v>
      </c>
      <c r="C698" s="13" t="str">
        <f>_xlfn.XLOOKUP(E698,[1]!pnp[Product Code],[1]!pnp[Product Description],"Legacy Product")</f>
        <v>DC Fastcharger, 180kW max. output, 150 - 1000Vdc out, 480V 3p Input, CCS1 (300A, 16ft) / NACS (380A, 16ft) All-in-One, Cellular, RFID</v>
      </c>
      <c r="D698" s="13" t="str">
        <f t="shared" si="23"/>
        <v>ICE</v>
      </c>
      <c r="E698" s="14" t="str">
        <v>IDC-180HC-480-C1NS-AC1R</v>
      </c>
      <c r="F698" s="13" t="str">
        <f t="shared" si="24"/>
        <v>IDC-180HC-480-C1NS-AC1R</v>
      </c>
      <c r="G698" s="13">
        <v>1</v>
      </c>
      <c r="H698" s="11">
        <f>_xlfn.XLOOKUP(E698,[1]!pnp[Product Code],[1]!pnp[MSRP],"Legacy Product")</f>
        <v>93000</v>
      </c>
      <c r="I698" s="12"/>
      <c r="J698" s="11"/>
      <c r="K698" s="10"/>
      <c r="L698" s="9">
        <f t="shared" si="25"/>
        <v>694</v>
      </c>
      <c r="M698" s="8">
        <f>_xlfn.XLOOKUP(E698,[1]!pnp[Product Code],[1]!pnp[MSRP],"Legacy Product")</f>
        <v>93000</v>
      </c>
      <c r="N698" s="7">
        <f>_xlfn.XLOOKUP(E698,[1]!pnp[Product Code],[1]!pnp[OEM Customer (FT1)],"Legacy Product")</f>
        <v>55769.249999999993</v>
      </c>
      <c r="O698" s="6">
        <f t="shared" si="22"/>
        <v>0.40033064516129041</v>
      </c>
    </row>
    <row r="699" spans="1:15" x14ac:dyDescent="0.35">
      <c r="A699" s="14">
        <v>695</v>
      </c>
      <c r="B699" s="13" t="str">
        <f>_xlfn.XLOOKUP(E699,[1]!pnp[Product Code],[1]!pnp[Product Name],"Legacy Product")</f>
        <v>ICE-180 CCS1 / CCS1, CCR, Cold Weather</v>
      </c>
      <c r="C699" s="13" t="str">
        <f>_xlfn.XLOOKUP(E699,[1]!pnp[Product Code],[1]!pnp[Product Description],"Legacy Product")</f>
        <v>DC Fastcharger, 180kW max. output, 150 - 1000Vdc out, 480V 3p Input, Dual CCS1 (200A, 16ft), All-in-One, Cellular, RFID &amp; Credit Card Reader, Cold Weather Package</v>
      </c>
      <c r="D699" s="13" t="str">
        <f t="shared" si="23"/>
        <v>ICE</v>
      </c>
      <c r="E699" s="14" t="str">
        <v>IDC-180-480-C1C1-AC1C-CW</v>
      </c>
      <c r="F699" s="13" t="str">
        <f t="shared" si="24"/>
        <v>IDC-180-480-C1C1-AC1C-CW</v>
      </c>
      <c r="G699" s="13">
        <v>1</v>
      </c>
      <c r="H699" s="11">
        <f>_xlfn.XLOOKUP(E699,[1]!pnp[Product Code],[1]!pnp[MSRP],"Legacy Product")</f>
        <v>87000</v>
      </c>
      <c r="I699" s="12"/>
      <c r="J699" s="11"/>
      <c r="K699" s="10"/>
      <c r="L699" s="9">
        <f t="shared" si="25"/>
        <v>695</v>
      </c>
      <c r="M699" s="8">
        <f>_xlfn.XLOOKUP(E699,[1]!pnp[Product Code],[1]!pnp[MSRP],"Legacy Product")</f>
        <v>87000</v>
      </c>
      <c r="N699" s="7">
        <f>_xlfn.XLOOKUP(E699,[1]!pnp[Product Code],[1]!pnp[OEM Customer (FT1)],"Legacy Product")</f>
        <v>52050.149999999994</v>
      </c>
      <c r="O699" s="6">
        <f t="shared" si="22"/>
        <v>0.40172241379310353</v>
      </c>
    </row>
    <row r="700" spans="1:15" x14ac:dyDescent="0.35">
      <c r="A700" s="14">
        <v>696</v>
      </c>
      <c r="B700" s="13" t="str">
        <f>_xlfn.XLOOKUP(E700,[1]!pnp[Product Code],[1]!pnp[Product Name],"Legacy Product")</f>
        <v>ICE-180 CCS1 / CCS1, EV Connect Mobile Payment App, Cold Weather</v>
      </c>
      <c r="C700" s="13" t="str">
        <f>_xlfn.XLOOKUP(E700,[1]!pnp[Product Code],[1]!pnp[Product Description],"Legacy Product")</f>
        <v>DC Fastcharger, 180kW max. output, 150 - 1000Vdc out, 480V 3p Input, Dual CCS1 (200A, 16ft), All-in-One, Cellular, RFID, EV Connect Mobile Payment Application</v>
      </c>
      <c r="D700" s="13" t="str">
        <f t="shared" si="23"/>
        <v>ICE</v>
      </c>
      <c r="E700" s="14" t="str">
        <v>IDC-180-480-C1C1-AC1A-CW</v>
      </c>
      <c r="F700" s="13" t="str">
        <f t="shared" si="24"/>
        <v>IDC-180-480-C1C1-AC1A-CW</v>
      </c>
      <c r="G700" s="13">
        <v>1</v>
      </c>
      <c r="H700" s="11">
        <f>_xlfn.XLOOKUP(E700,[1]!pnp[Product Code],[1]!pnp[MSRP],"Legacy Product")</f>
        <v>85100</v>
      </c>
      <c r="I700" s="12"/>
      <c r="J700" s="11"/>
      <c r="K700" s="10"/>
      <c r="L700" s="9">
        <f t="shared" si="25"/>
        <v>696</v>
      </c>
      <c r="M700" s="8">
        <f>_xlfn.XLOOKUP(E700,[1]!pnp[Product Code],[1]!pnp[MSRP],"Legacy Product")</f>
        <v>85100</v>
      </c>
      <c r="N700" s="7">
        <f>_xlfn.XLOOKUP(E700,[1]!pnp[Product Code],[1]!pnp[OEM Customer (FT1)],"Legacy Product")</f>
        <v>54159.249999999993</v>
      </c>
      <c r="O700" s="6">
        <f t="shared" si="22"/>
        <v>0.36358108108108117</v>
      </c>
    </row>
    <row r="701" spans="1:15" x14ac:dyDescent="0.35">
      <c r="A701" s="14">
        <v>697</v>
      </c>
      <c r="B701" s="13" t="str">
        <f>_xlfn.XLOOKUP(E701,[1]!pnp[Product Code],[1]!pnp[Product Name],"Legacy Product")</f>
        <v>ICE-180HC CCS1 / CCS1, Cold Weather</v>
      </c>
      <c r="C701" s="13" t="str">
        <f>_xlfn.XLOOKUP(E701,[1]!pnp[Product Code],[1]!pnp[Product Description],"Legacy Product")</f>
        <v>DC Fastcharger, 180kW max. output, 150 - 1000Vdc out, 480V 3p Input, Dual CCS1 (300A, 16ft), All-in-One, Cellular, RFID, Cold Weather Package</v>
      </c>
      <c r="D701" s="13" t="str">
        <f t="shared" si="23"/>
        <v>ICE</v>
      </c>
      <c r="E701" s="14" t="str">
        <v>IDC-180HC-480-C1C1-AC1R-CW</v>
      </c>
      <c r="F701" s="13" t="str">
        <f t="shared" si="24"/>
        <v>IDC-180HC-480-C1C1-AC1R-CW</v>
      </c>
      <c r="G701" s="13">
        <v>1</v>
      </c>
      <c r="H701" s="11">
        <f>_xlfn.XLOOKUP(E701,[1]!pnp[Product Code],[1]!pnp[MSRP],"Legacy Product")</f>
        <v>93000</v>
      </c>
      <c r="I701" s="12"/>
      <c r="J701" s="11"/>
      <c r="K701" s="10"/>
      <c r="L701" s="9">
        <f t="shared" si="25"/>
        <v>697</v>
      </c>
      <c r="M701" s="8">
        <f>_xlfn.XLOOKUP(E701,[1]!pnp[Product Code],[1]!pnp[MSRP],"Legacy Product")</f>
        <v>93000</v>
      </c>
      <c r="N701" s="7">
        <f>_xlfn.XLOOKUP(E701,[1]!pnp[Product Code],[1]!pnp[OEM Customer (FT1)],"Legacy Product")</f>
        <v>54044.249999999993</v>
      </c>
      <c r="O701" s="6">
        <f t="shared" si="22"/>
        <v>0.41887903225806461</v>
      </c>
    </row>
    <row r="702" spans="1:15" x14ac:dyDescent="0.35">
      <c r="A702" s="14">
        <v>698</v>
      </c>
      <c r="B702" s="13" t="str">
        <f>_xlfn.XLOOKUP(E702,[1]!pnp[Product Code],[1]!pnp[Product Name],"Legacy Product")</f>
        <v>ICE-180HC CCS1 / CCS1, CCR, Cold Weather</v>
      </c>
      <c r="C702" s="13" t="str">
        <f>_xlfn.XLOOKUP(E702,[1]!pnp[Product Code],[1]!pnp[Product Description],"Legacy Product")</f>
        <v>DC Fastcharger, 180kW max. output, 150 - 1000Vdc out, 480V 3p Input, Dual CCS1 (300A, 16ft), All-in-One, Cellular, RFID, Credit Card Reader, Cold Weather Package</v>
      </c>
      <c r="D702" s="13" t="str">
        <f t="shared" si="23"/>
        <v>ICE</v>
      </c>
      <c r="E702" s="14" t="str">
        <v>IDC-180HC-480-C1C1-AC1C-CW</v>
      </c>
      <c r="F702" s="13" t="str">
        <f t="shared" si="24"/>
        <v>IDC-180HC-480-C1C1-AC1C-CW</v>
      </c>
      <c r="G702" s="13">
        <v>1</v>
      </c>
      <c r="H702" s="11">
        <f>_xlfn.XLOOKUP(E702,[1]!pnp[Product Code],[1]!pnp[MSRP],"Legacy Product")</f>
        <v>95000</v>
      </c>
      <c r="I702" s="12"/>
      <c r="J702" s="11"/>
      <c r="K702" s="10"/>
      <c r="L702" s="9">
        <f t="shared" si="25"/>
        <v>698</v>
      </c>
      <c r="M702" s="8">
        <f>_xlfn.XLOOKUP(E702,[1]!pnp[Product Code],[1]!pnp[MSRP],"Legacy Product")</f>
        <v>95000</v>
      </c>
      <c r="N702" s="7">
        <f>_xlfn.XLOOKUP(E702,[1]!pnp[Product Code],[1]!pnp[OEM Customer (FT1)],"Legacy Product")</f>
        <v>55500.149999999994</v>
      </c>
      <c r="O702" s="6">
        <f t="shared" si="22"/>
        <v>0.41578789473684219</v>
      </c>
    </row>
    <row r="703" spans="1:15" x14ac:dyDescent="0.35">
      <c r="A703" s="14">
        <v>699</v>
      </c>
      <c r="B703" s="13" t="str">
        <f>_xlfn.XLOOKUP(E703,[1]!pnp[Product Code],[1]!pnp[Product Name],"Legacy Product")</f>
        <v>ICE-180HC CCS1 / CCS1, EV Connect Mobile Payment App</v>
      </c>
      <c r="C703" s="13" t="str">
        <f>_xlfn.XLOOKUP(E703,[1]!pnp[Product Code],[1]!pnp[Product Description],"Legacy Product")</f>
        <v>DC Fastcharger, 180kW max. output, 150 - 1000Vdc out, 480V 3p Input, Dual CCS1 (300A, 16ft), All-in-One, Cellular, RFID, EV Connect Mobile Payment Application</v>
      </c>
      <c r="D703" s="13" t="str">
        <f t="shared" si="23"/>
        <v>ICE</v>
      </c>
      <c r="E703" s="14" t="str">
        <v>IDC-180HC-480-C1C1-AC1A</v>
      </c>
      <c r="F703" s="13" t="str">
        <f t="shared" si="24"/>
        <v>IDC-180HC-480-C1C1-AC1A</v>
      </c>
      <c r="G703" s="13">
        <v>1</v>
      </c>
      <c r="H703" s="11">
        <f>_xlfn.XLOOKUP(E703,[1]!pnp[Product Code],[1]!pnp[MSRP],"Legacy Product")</f>
        <v>93100</v>
      </c>
      <c r="I703" s="12"/>
      <c r="J703" s="11"/>
      <c r="K703" s="10"/>
      <c r="L703" s="9">
        <f t="shared" si="25"/>
        <v>699</v>
      </c>
      <c r="M703" s="8">
        <f>_xlfn.XLOOKUP(E703,[1]!pnp[Product Code],[1]!pnp[MSRP],"Legacy Product")</f>
        <v>93100</v>
      </c>
      <c r="N703" s="7">
        <f>_xlfn.XLOOKUP(E703,[1]!pnp[Product Code],[1]!pnp[OEM Customer (FT1)],"Legacy Product")</f>
        <v>54159.249999999993</v>
      </c>
      <c r="O703" s="6">
        <f t="shared" si="22"/>
        <v>0.41826799140708926</v>
      </c>
    </row>
    <row r="704" spans="1:15" x14ac:dyDescent="0.35">
      <c r="A704" s="14">
        <v>700</v>
      </c>
      <c r="B704" s="13" t="str">
        <f>_xlfn.XLOOKUP(E704,[1]!pnp[Product Code],[1]!pnp[Product Name],"Legacy Product")</f>
        <v>ICE-180HC CCS1 / CCS1, EV Connect Mobile Payment App, Cold Weather</v>
      </c>
      <c r="C704" s="13" t="str">
        <f>_xlfn.XLOOKUP(E704,[1]!pnp[Product Code],[1]!pnp[Product Description],"Legacy Product")</f>
        <v>DC Fastcharger, 180kW max. output, 150 - 1000Vdc out, 480V 3p Input, Dual CCS1 (300A, 16ft), All-in-One, Cellular, RFID, EV Connect Mobile Payment Application, Cold Weather Package</v>
      </c>
      <c r="D704" s="13" t="str">
        <f t="shared" si="23"/>
        <v>ICE</v>
      </c>
      <c r="E704" s="14" t="str">
        <v>IDC-180HC-480-C1C1-AC1A-CW</v>
      </c>
      <c r="F704" s="13" t="str">
        <f t="shared" si="24"/>
        <v>IDC-180HC-480-C1C1-AC1A-CW</v>
      </c>
      <c r="G704" s="13">
        <v>1</v>
      </c>
      <c r="H704" s="11">
        <f>_xlfn.XLOOKUP(E704,[1]!pnp[Product Code],[1]!pnp[MSRP],"Legacy Product")</f>
        <v>93100</v>
      </c>
      <c r="I704" s="12"/>
      <c r="J704" s="11"/>
      <c r="K704" s="10"/>
      <c r="L704" s="9">
        <f t="shared" si="25"/>
        <v>700</v>
      </c>
      <c r="M704" s="8">
        <f>_xlfn.XLOOKUP(E704,[1]!pnp[Product Code],[1]!pnp[MSRP],"Legacy Product")</f>
        <v>93100</v>
      </c>
      <c r="N704" s="7">
        <f>_xlfn.XLOOKUP(E704,[1]!pnp[Product Code],[1]!pnp[OEM Customer (FT1)],"Legacy Product")</f>
        <v>54159.249999999993</v>
      </c>
      <c r="O704" s="6">
        <f t="shared" si="22"/>
        <v>0.41826799140708926</v>
      </c>
    </row>
    <row r="705" spans="1:15" x14ac:dyDescent="0.35">
      <c r="A705" s="14">
        <v>701</v>
      </c>
      <c r="B705" s="13" t="str">
        <f>_xlfn.XLOOKUP(E705,[1]!pnp[Product Code],[1]!pnp[Product Name],"Legacy Product")</f>
        <v>ICE-180HC CCS1 Long / CCS1 Long</v>
      </c>
      <c r="C705" s="13" t="str">
        <f>_xlfn.XLOOKUP(E705,[1]!pnp[Product Code],[1]!pnp[Product Description],"Legacy Product")</f>
        <v>DC Fastcharger, 180kW max. output, 150 - 1000Vdc out, 480V 3p Input, Dual CCS1 (300A, 25ft), All-in-One, Cellular, RFID</v>
      </c>
      <c r="D705" s="13" t="str">
        <f t="shared" si="23"/>
        <v>ICE</v>
      </c>
      <c r="E705" s="14" t="str">
        <v>IDC-180HC-480-C1LC1L-AC1R</v>
      </c>
      <c r="F705" s="13" t="str">
        <f t="shared" si="24"/>
        <v>IDC-180HC-480-C1LC1L-AC1R</v>
      </c>
      <c r="G705" s="13">
        <v>1</v>
      </c>
      <c r="H705" s="11">
        <f>_xlfn.XLOOKUP(E705,[1]!pnp[Product Code],[1]!pnp[MSRP],"Legacy Product")</f>
        <v>95000</v>
      </c>
      <c r="I705" s="12"/>
      <c r="J705" s="11"/>
      <c r="K705" s="10"/>
      <c r="L705" s="9">
        <f t="shared" si="25"/>
        <v>701</v>
      </c>
      <c r="M705" s="8">
        <f>_xlfn.XLOOKUP(E705,[1]!pnp[Product Code],[1]!pnp[MSRP],"Legacy Product")</f>
        <v>95000</v>
      </c>
      <c r="N705" s="7">
        <f>_xlfn.XLOOKUP(E705,[1]!pnp[Product Code],[1]!pnp[OEM Customer (FT1)],"Legacy Product")</f>
        <v>57494.249999999993</v>
      </c>
      <c r="O705" s="6">
        <f t="shared" si="22"/>
        <v>0.39479736842105273</v>
      </c>
    </row>
    <row r="706" spans="1:15" x14ac:dyDescent="0.35">
      <c r="A706" s="14">
        <v>702</v>
      </c>
      <c r="B706" s="13" t="str">
        <f>_xlfn.XLOOKUP(E706,[1]!pnp[Product Code],[1]!pnp[Product Name],"Legacy Product")</f>
        <v>ICE-180HC CCS1 Long / CCS1 Long, CCR</v>
      </c>
      <c r="C706" s="13" t="str">
        <f>_xlfn.XLOOKUP(E706,[1]!pnp[Product Code],[1]!pnp[Product Description],"Legacy Product")</f>
        <v>DC Fastcharger, 180kW max. output, 150 - 1000Vdc out, 480V 3p Input, Dual CCS1 (300A, 25ft), All-in-One, Cellular, RFID &amp; Credit Card Reader</v>
      </c>
      <c r="D706" s="13" t="str">
        <f t="shared" si="23"/>
        <v>ICE</v>
      </c>
      <c r="E706" s="14" t="str">
        <v>IDC-180HC-480-C1LC1L-AC1C</v>
      </c>
      <c r="F706" s="13" t="str">
        <f t="shared" si="24"/>
        <v>IDC-180HC-480-C1LC1L-AC1C</v>
      </c>
      <c r="G706" s="13">
        <v>1</v>
      </c>
      <c r="H706" s="11">
        <f>_xlfn.XLOOKUP(E706,[1]!pnp[Product Code],[1]!pnp[MSRP],"Legacy Product")</f>
        <v>97000</v>
      </c>
      <c r="I706" s="12"/>
      <c r="J706" s="11"/>
      <c r="K706" s="10"/>
      <c r="L706" s="9">
        <f t="shared" si="25"/>
        <v>702</v>
      </c>
      <c r="M706" s="8">
        <f>_xlfn.XLOOKUP(E706,[1]!pnp[Product Code],[1]!pnp[MSRP],"Legacy Product")</f>
        <v>97000</v>
      </c>
      <c r="N706" s="7">
        <f>_xlfn.XLOOKUP(E706,[1]!pnp[Product Code],[1]!pnp[OEM Customer (FT1)],"Legacy Product")</f>
        <v>58950.149999999994</v>
      </c>
      <c r="O706" s="6">
        <f t="shared" si="22"/>
        <v>0.39226649484536086</v>
      </c>
    </row>
    <row r="707" spans="1:15" x14ac:dyDescent="0.35">
      <c r="A707" s="14">
        <v>703</v>
      </c>
      <c r="B707" s="13" t="str">
        <f>_xlfn.XLOOKUP(E707,[1]!pnp[Product Code],[1]!pnp[Product Name],"Legacy Product")</f>
        <v>ICE-180HC CCS1 Long / CCS1 Long, Cold Weather</v>
      </c>
      <c r="C707" s="13" t="str">
        <f>_xlfn.XLOOKUP(E707,[1]!pnp[Product Code],[1]!pnp[Product Description],"Legacy Product")</f>
        <v>DC Fastcharger, 180kW max. output, 150 - 1000Vdc out, 480V 3p Input, Dual CCS1 (300A, 25ft), All-in-One, Cellular, RFID, Cold Weather Package</v>
      </c>
      <c r="D707" s="13" t="str">
        <f t="shared" si="23"/>
        <v>ICE</v>
      </c>
      <c r="E707" s="14" t="str">
        <v>IDC-180HC-480-C1LC1L-AC1R-CW</v>
      </c>
      <c r="F707" s="13" t="str">
        <f t="shared" si="24"/>
        <v>IDC-180HC-480-C1LC1L-AC1R-CW</v>
      </c>
      <c r="G707" s="13">
        <v>1</v>
      </c>
      <c r="H707" s="11">
        <f>_xlfn.XLOOKUP(E707,[1]!pnp[Product Code],[1]!pnp[MSRP],"Legacy Product")</f>
        <v>95000</v>
      </c>
      <c r="I707" s="12"/>
      <c r="J707" s="11"/>
      <c r="K707" s="10"/>
      <c r="L707" s="9">
        <f t="shared" si="25"/>
        <v>703</v>
      </c>
      <c r="M707" s="8">
        <f>_xlfn.XLOOKUP(E707,[1]!pnp[Product Code],[1]!pnp[MSRP],"Legacy Product")</f>
        <v>95000</v>
      </c>
      <c r="N707" s="7">
        <f>_xlfn.XLOOKUP(E707,[1]!pnp[Product Code],[1]!pnp[OEM Customer (FT1)],"Legacy Product")</f>
        <v>57494.249999999993</v>
      </c>
      <c r="O707" s="6">
        <f t="shared" si="22"/>
        <v>0.39479736842105273</v>
      </c>
    </row>
    <row r="708" spans="1:15" x14ac:dyDescent="0.35">
      <c r="A708" s="14">
        <v>704</v>
      </c>
      <c r="B708" s="13" t="str">
        <f>_xlfn.XLOOKUP(E708,[1]!pnp[Product Code],[1]!pnp[Product Name],"Legacy Product")</f>
        <v>ICE-180HC CCS1 Long / CCS1 Long, CCR, Cold Weather</v>
      </c>
      <c r="C708" s="13" t="str">
        <f>_xlfn.XLOOKUP(E708,[1]!pnp[Product Code],[1]!pnp[Product Description],"Legacy Product")</f>
        <v>DC Fastcharger, 180kW max. output, 150 - 1000Vdc out, 480V 3p Input, Dual CCS1 (300A, 25ft), All-in-One, Cellular, RFID, Credit Card Reader, Cold Weather Package</v>
      </c>
      <c r="D708" s="13" t="str">
        <f t="shared" si="23"/>
        <v>ICE</v>
      </c>
      <c r="E708" s="14" t="str">
        <v>IDC-180HC-480-C1LC1L-AC1C-CW</v>
      </c>
      <c r="F708" s="13" t="str">
        <f t="shared" si="24"/>
        <v>IDC-180HC-480-C1LC1L-AC1C-CW</v>
      </c>
      <c r="G708" s="13">
        <v>1</v>
      </c>
      <c r="H708" s="11">
        <f>_xlfn.XLOOKUP(E708,[1]!pnp[Product Code],[1]!pnp[MSRP],"Legacy Product")</f>
        <v>97000</v>
      </c>
      <c r="I708" s="12"/>
      <c r="J708" s="11"/>
      <c r="K708" s="10"/>
      <c r="L708" s="9">
        <f t="shared" si="25"/>
        <v>704</v>
      </c>
      <c r="M708" s="8">
        <f>_xlfn.XLOOKUP(E708,[1]!pnp[Product Code],[1]!pnp[MSRP],"Legacy Product")</f>
        <v>97000</v>
      </c>
      <c r="N708" s="7">
        <f>_xlfn.XLOOKUP(E708,[1]!pnp[Product Code],[1]!pnp[OEM Customer (FT1)],"Legacy Product")</f>
        <v>58950.149999999994</v>
      </c>
      <c r="O708" s="6">
        <f t="shared" si="22"/>
        <v>0.39226649484536086</v>
      </c>
    </row>
    <row r="709" spans="1:15" x14ac:dyDescent="0.35">
      <c r="A709" s="14">
        <v>705</v>
      </c>
      <c r="B709" s="13" t="str">
        <f>_xlfn.XLOOKUP(E709,[1]!pnp[Product Code],[1]!pnp[Product Name],"Legacy Product")</f>
        <v>ICE-180HC CCS1 Long / CCS1 Long, EV Connect Mobile Payment App</v>
      </c>
      <c r="C709" s="13" t="str">
        <f>_xlfn.XLOOKUP(E709,[1]!pnp[Product Code],[1]!pnp[Product Description],"Legacy Product")</f>
        <v>DC Fastcharger, 180kW max. output, 150 - 1000Vdc out, 480V 3p Input, Dual CCS1 (300A, 25ft), All-in-One, Cellular, RFID, EV Connect Mobile Payment Application</v>
      </c>
      <c r="D709" s="13" t="str">
        <f t="shared" si="23"/>
        <v>ICE</v>
      </c>
      <c r="E709" s="14" t="str">
        <v>IDC-180HC-480-C1LC1L-AC1A</v>
      </c>
      <c r="F709" s="13" t="str">
        <f t="shared" si="24"/>
        <v>IDC-180HC-480-C1LC1L-AC1A</v>
      </c>
      <c r="G709" s="13">
        <v>1</v>
      </c>
      <c r="H709" s="11">
        <f>_xlfn.XLOOKUP(E709,[1]!pnp[Product Code],[1]!pnp[MSRP],"Legacy Product")</f>
        <v>95100</v>
      </c>
      <c r="I709" s="12"/>
      <c r="J709" s="11"/>
      <c r="K709" s="10"/>
      <c r="L709" s="9">
        <f t="shared" si="25"/>
        <v>705</v>
      </c>
      <c r="M709" s="8">
        <f>_xlfn.XLOOKUP(E709,[1]!pnp[Product Code],[1]!pnp[MSRP],"Legacy Product")</f>
        <v>95100</v>
      </c>
      <c r="N709" s="7">
        <f>_xlfn.XLOOKUP(E709,[1]!pnp[Product Code],[1]!pnp[OEM Customer (FT1)],"Legacy Product")</f>
        <v>57609.249999999993</v>
      </c>
      <c r="O709" s="6">
        <f t="shared" ref="O709:O772" si="26">IFERROR((M709-N709)/M709,"")</f>
        <v>0.39422450052576241</v>
      </c>
    </row>
    <row r="710" spans="1:15" x14ac:dyDescent="0.35">
      <c r="A710" s="14">
        <v>706</v>
      </c>
      <c r="B710" s="13" t="str">
        <f>_xlfn.XLOOKUP(E710,[1]!pnp[Product Code],[1]!pnp[Product Name],"Legacy Product")</f>
        <v>Terra 184HC CCS1 / CCS1 (NA Version)</v>
      </c>
      <c r="C710" s="13" t="str">
        <f>_xlfn.XLOOKUP(E710,[1]!pnp[Product Code],[1]!pnp[Product Description],"Legacy Product")</f>
        <v>DC Fastcharger, 180kW max. output, 150 - 920Vdc out, 480Vac 3p Input, Dual CCS1 (400A, 20ft), All-in-One, Cellular, RFID</v>
      </c>
      <c r="D710" s="13" t="str">
        <f t="shared" si="23"/>
        <v>ICE</v>
      </c>
      <c r="E710" s="14" t="str">
        <v>A180H-C1C1-R-NA</v>
      </c>
      <c r="F710" s="13" t="str">
        <f t="shared" si="24"/>
        <v>A180H-C1C1-R-NA</v>
      </c>
      <c r="G710" s="13">
        <v>1</v>
      </c>
      <c r="H710" s="11">
        <f>_xlfn.XLOOKUP(E710,[1]!pnp[Product Code],[1]!pnp[MSRP],"Legacy Product")</f>
        <v>107325</v>
      </c>
      <c r="I710" s="12"/>
      <c r="J710" s="11"/>
      <c r="K710" s="10"/>
      <c r="L710" s="9">
        <f t="shared" si="25"/>
        <v>706</v>
      </c>
      <c r="M710" s="8">
        <f>_xlfn.XLOOKUP(E710,[1]!pnp[Product Code],[1]!pnp[MSRP],"Legacy Product")</f>
        <v>107325</v>
      </c>
      <c r="N710" s="7">
        <f>_xlfn.XLOOKUP(E710,[1]!pnp[Product Code],[1]!pnp[OEM Customer (FT1)],"Legacy Product")</f>
        <v>88722.5</v>
      </c>
      <c r="O710" s="6">
        <f t="shared" si="26"/>
        <v>0.17332867458653622</v>
      </c>
    </row>
    <row r="711" spans="1:15" x14ac:dyDescent="0.35">
      <c r="A711" s="14">
        <v>707</v>
      </c>
      <c r="B711" s="13" t="str">
        <f>_xlfn.XLOOKUP(E711,[1]!pnp[Product Code],[1]!pnp[Product Name],"Legacy Product")</f>
        <v>Terra 184HC CCS1 / CCS1 (BAA)</v>
      </c>
      <c r="C711" s="13" t="str">
        <f>_xlfn.XLOOKUP(E711,[1]!pnp[Product Code],[1]!pnp[Product Description],"Legacy Product")</f>
        <v>DC Fastcharger, 180kW max. output, 150 - 920Vdc out, 480Vac 3p Input, Dual CCS1 (400A, 20ft), All-in-One, Cellular, RFID (BAA Compliant). Limited quantities available while supplies last.</v>
      </c>
      <c r="D711" s="13" t="str">
        <f t="shared" si="23"/>
        <v>ABB E-mobility Inc.</v>
      </c>
      <c r="E711" s="14" t="str">
        <v>ADC-180HC-480-C1C1-AC1R-BA</v>
      </c>
      <c r="F711" s="13" t="str">
        <f t="shared" si="24"/>
        <v>ADC-180HC-480-C1C1-AC1R-BA</v>
      </c>
      <c r="G711" s="13">
        <v>1</v>
      </c>
      <c r="H711" s="11">
        <f>_xlfn.XLOOKUP(E711,[1]!pnp[Product Code],[1]!pnp[MSRP],"Legacy Product")</f>
        <v>107758</v>
      </c>
      <c r="I711" s="12"/>
      <c r="J711" s="11"/>
      <c r="K711" s="10"/>
      <c r="L711" s="9">
        <f t="shared" si="25"/>
        <v>707</v>
      </c>
      <c r="M711" s="8">
        <f>_xlfn.XLOOKUP(E711,[1]!pnp[Product Code],[1]!pnp[MSRP],"Legacy Product")</f>
        <v>107758</v>
      </c>
      <c r="N711" s="7">
        <f>_xlfn.XLOOKUP(E711,[1]!pnp[Product Code],[1]!pnp[OEM Customer (FT1)],"Legacy Product")</f>
        <v>94529.999999999985</v>
      </c>
      <c r="O711" s="6">
        <f t="shared" si="26"/>
        <v>0.1227565470777113</v>
      </c>
    </row>
    <row r="712" spans="1:15" x14ac:dyDescent="0.35">
      <c r="A712" s="14">
        <v>708</v>
      </c>
      <c r="B712" s="13" t="str">
        <f>_xlfn.XLOOKUP(E712,[1]!pnp[Product Code],[1]!pnp[Product Name],"Legacy Product")</f>
        <v>Terra 184HC CCS1 / CCS1, CCR, CTEP</v>
      </c>
      <c r="C712" s="13" t="str">
        <f>_xlfn.XLOOKUP(E712,[1]!pnp[Product Code],[1]!pnp[Product Description],"Legacy Product")</f>
        <v>DC Fastcharger, 180kW max. output, 150 - 920Vdc out, 480Vac 3p Input, Dual CCS1 (400A, 20ft), All-in-One, Cellular, RFID, Credit Card Reader, CTEP Compliant</v>
      </c>
      <c r="D712" s="13" t="str">
        <f t="shared" si="23"/>
        <v>ABB E-mobility Inc.</v>
      </c>
      <c r="E712" s="14" t="str">
        <v>ADC-180HC-480-C1C1-AC1C-CT</v>
      </c>
      <c r="F712" s="13" t="str">
        <f t="shared" si="24"/>
        <v>ADC-180HC-480-C1C1-AC1C-CT</v>
      </c>
      <c r="G712" s="13">
        <v>1</v>
      </c>
      <c r="H712" s="11">
        <f>_xlfn.XLOOKUP(E712,[1]!pnp[Product Code],[1]!pnp[MSRP],"Legacy Product")</f>
        <v>96258</v>
      </c>
      <c r="I712" s="12"/>
      <c r="J712" s="11"/>
      <c r="K712" s="10"/>
      <c r="L712" s="9">
        <f t="shared" si="25"/>
        <v>708</v>
      </c>
      <c r="M712" s="8">
        <f>_xlfn.XLOOKUP(E712,[1]!pnp[Product Code],[1]!pnp[MSRP],"Legacy Product")</f>
        <v>96258</v>
      </c>
      <c r="N712" s="7">
        <f>_xlfn.XLOOKUP(E712,[1]!pnp[Product Code],[1]!pnp[OEM Customer (FT1)],"Legacy Product")</f>
        <v>89700</v>
      </c>
      <c r="O712" s="6">
        <f t="shared" si="26"/>
        <v>6.8129402231502836E-2</v>
      </c>
    </row>
    <row r="713" spans="1:15" x14ac:dyDescent="0.35">
      <c r="A713" s="14">
        <v>709</v>
      </c>
      <c r="B713" s="13" t="str">
        <f>_xlfn.XLOOKUP(E713,[1]!pnp[Product Code],[1]!pnp[Product Name],"Legacy Product")</f>
        <v>Terra 184HC CCS1 / CCS1 (BAA), EV Connect Mobile Payment App</v>
      </c>
      <c r="C713" s="13" t="str">
        <f>_xlfn.XLOOKUP(E713,[1]!pnp[Product Code],[1]!pnp[Product Description],"Legacy Product")</f>
        <v>DC Fastcharger, 180kW max. output, 150 - 920Vdc out, 480Vac 3p Input, Dual CCS1 (400A, 20ft), All-in-One, Cellular, RFID, EV Connect Mobile Payment Application (BAA Compliant). Limited quantities available while supplies last.</v>
      </c>
      <c r="D713" s="13" t="str">
        <f t="shared" si="23"/>
        <v>ABB E-mobility Inc.</v>
      </c>
      <c r="E713" s="14" t="str">
        <v>ADC-180HC-480-C1C1-AC1A-BA</v>
      </c>
      <c r="F713" s="13" t="str">
        <f t="shared" si="24"/>
        <v>ADC-180HC-480-C1C1-AC1A-BA</v>
      </c>
      <c r="G713" s="13">
        <v>1</v>
      </c>
      <c r="H713" s="11">
        <f>_xlfn.XLOOKUP(E713,[1]!pnp[Product Code],[1]!pnp[MSRP],"Legacy Product")</f>
        <v>107858</v>
      </c>
      <c r="I713" s="12"/>
      <c r="J713" s="11"/>
      <c r="K713" s="10"/>
      <c r="L713" s="9">
        <f t="shared" si="25"/>
        <v>709</v>
      </c>
      <c r="M713" s="8">
        <f>_xlfn.XLOOKUP(E713,[1]!pnp[Product Code],[1]!pnp[MSRP],"Legacy Product")</f>
        <v>107858</v>
      </c>
      <c r="N713" s="7">
        <f>_xlfn.XLOOKUP(E713,[1]!pnp[Product Code],[1]!pnp[OEM Customer (FT1)],"Legacy Product")</f>
        <v>94644.999999999985</v>
      </c>
      <c r="O713" s="6">
        <f t="shared" si="26"/>
        <v>0.122503662222552</v>
      </c>
    </row>
    <row r="714" spans="1:15" x14ac:dyDescent="0.35">
      <c r="A714" s="14">
        <v>710</v>
      </c>
      <c r="B714" s="13" t="str">
        <f>_xlfn.XLOOKUP(E714,[1]!pnp[Product Code],[1]!pnp[Product Name],"Legacy Product")</f>
        <v>Terra A400 CCS1 / CCS1</v>
      </c>
      <c r="C714" s="13" t="str">
        <f>_xlfn.XLOOKUP(E714,[1]!pnp[Product Code],[1]!pnp[Product Description],"Legacy Product")</f>
        <v>DC Fastcharger, 400kW max. output, 200- 920Vdc out, 480Vac 3p Input, Dual CCS1 (400A, 15ft), All-in-One, Cellular, RFID. Contact ABB representative for pricing.</v>
      </c>
      <c r="D714" s="13" t="str">
        <f t="shared" si="23"/>
        <v>ABB E-mobility Inc.</v>
      </c>
      <c r="E714" s="14" t="str">
        <v>ADC-400-480-C1C1-AC1R</v>
      </c>
      <c r="F714" s="13" t="str">
        <f t="shared" si="24"/>
        <v>ADC-400-480-C1C1-AC1R</v>
      </c>
      <c r="G714" s="13">
        <v>1</v>
      </c>
      <c r="H714" s="11">
        <f>_xlfn.XLOOKUP(E714,[1]!pnp[Product Code],[1]!pnp[MSRP],"Legacy Product")</f>
        <v>0</v>
      </c>
      <c r="I714" s="12"/>
      <c r="J714" s="11"/>
      <c r="K714" s="10"/>
      <c r="L714" s="9">
        <f t="shared" si="25"/>
        <v>710</v>
      </c>
      <c r="M714" s="8">
        <f>_xlfn.XLOOKUP(E714,[1]!pnp[Product Code],[1]!pnp[MSRP],"Legacy Product")</f>
        <v>0</v>
      </c>
      <c r="N714" s="7">
        <f>_xlfn.XLOOKUP(E714,[1]!pnp[Product Code],[1]!pnp[OEM Customer (FT1)],"Legacy Product")</f>
        <v>0</v>
      </c>
      <c r="O714" s="6" t="str">
        <f t="shared" si="26"/>
        <v/>
      </c>
    </row>
    <row r="715" spans="1:15" x14ac:dyDescent="0.35">
      <c r="A715" s="14">
        <v>711</v>
      </c>
      <c r="B715" s="13" t="str">
        <f>_xlfn.XLOOKUP(E715,[1]!pnp[Product Code],[1]!pnp[Product Name],"Legacy Product")</f>
        <v>Terra 54HV CCS1, CCR, CTEP</v>
      </c>
      <c r="C715" s="13" t="str">
        <f>_xlfn.XLOOKUP(E715,[1]!pnp[Product Code],[1]!pnp[Product Description],"Legacy Product")</f>
        <v>DC Fastcharger, 50kW max. output, 200 - 920Vdc out, 480Vac 3p Input, Single CCS1 (125A, 20ft),  All-in-One, Cellular, RFID, Credit Card Reader, CTEP Compliant</v>
      </c>
      <c r="D715" s="13" t="str">
        <f t="shared" si="23"/>
        <v>ABB E-mobility Inc.</v>
      </c>
      <c r="E715" s="14" t="str">
        <v>ADC-50HV-480-C1-AC1C-CT</v>
      </c>
      <c r="F715" s="13" t="str">
        <f t="shared" si="24"/>
        <v>ADC-50HV-480-C1-AC1C-CT</v>
      </c>
      <c r="G715" s="13">
        <v>1</v>
      </c>
      <c r="H715" s="11">
        <f>_xlfn.XLOOKUP(E715,[1]!pnp[Product Code],[1]!pnp[MSRP],"Legacy Product")</f>
        <v>38091</v>
      </c>
      <c r="I715" s="12"/>
      <c r="J715" s="11"/>
      <c r="K715" s="10"/>
      <c r="L715" s="9">
        <f t="shared" si="25"/>
        <v>711</v>
      </c>
      <c r="M715" s="8">
        <f>_xlfn.XLOOKUP(E715,[1]!pnp[Product Code],[1]!pnp[MSRP],"Legacy Product")</f>
        <v>38091</v>
      </c>
      <c r="N715" s="7">
        <f>_xlfn.XLOOKUP(E715,[1]!pnp[Product Code],[1]!pnp[OEM Customer (FT1)],"Legacy Product")</f>
        <v>37950</v>
      </c>
      <c r="O715" s="6">
        <f t="shared" si="26"/>
        <v>3.7016618098763489E-3</v>
      </c>
    </row>
    <row r="716" spans="1:15" x14ac:dyDescent="0.35">
      <c r="A716" s="14">
        <v>712</v>
      </c>
      <c r="B716" s="13" t="str">
        <f>_xlfn.XLOOKUP(E716,[1]!pnp[Product Code],[1]!pnp[Product Name],"Legacy Product")</f>
        <v>ICE-60 CCS1 / CCS1 Long, Cold Weather</v>
      </c>
      <c r="C716" s="13" t="str">
        <f>_xlfn.XLOOKUP(E716,[1]!pnp[Product Code],[1]!pnp[Product Description],"Legacy Product")</f>
        <v>DC Fastcharger, 60kW max. output, 150 - 1000Vdc out, 480V 3p Input, CCS1 (200A, 16ft) / CCS1 (200A, 25ft), All-in-One, Cellular, RFID, Cold Weather Package</v>
      </c>
      <c r="D716" s="13" t="str">
        <f t="shared" si="23"/>
        <v>ICE</v>
      </c>
      <c r="E716" s="14" t="str">
        <v>IDC-60-480-C1C1L-AC1R-CW</v>
      </c>
      <c r="F716" s="13" t="str">
        <f t="shared" si="24"/>
        <v>IDC-60-480-C1C1L-AC1R-CW</v>
      </c>
      <c r="G716" s="13">
        <v>1</v>
      </c>
      <c r="H716" s="11">
        <f>_xlfn.XLOOKUP(E716,[1]!pnp[Product Code],[1]!pnp[MSRP],"Legacy Product")</f>
        <v>36000</v>
      </c>
      <c r="I716" s="12"/>
      <c r="J716" s="11"/>
      <c r="K716" s="10"/>
      <c r="L716" s="9">
        <f t="shared" si="25"/>
        <v>712</v>
      </c>
      <c r="M716" s="8">
        <f>_xlfn.XLOOKUP(E716,[1]!pnp[Product Code],[1]!pnp[MSRP],"Legacy Product")</f>
        <v>36000</v>
      </c>
      <c r="N716" s="7">
        <f>_xlfn.XLOOKUP(E716,[1]!pnp[Product Code],[1]!pnp[OEM Customer (FT1)],"Legacy Product")</f>
        <v>25869.249999999996</v>
      </c>
      <c r="O716" s="6">
        <f t="shared" si="26"/>
        <v>0.28140972222222232</v>
      </c>
    </row>
    <row r="717" spans="1:15" x14ac:dyDescent="0.35">
      <c r="A717" s="14">
        <v>713</v>
      </c>
      <c r="B717" s="13" t="str">
        <f>_xlfn.XLOOKUP(E717,[1]!pnp[Product Code],[1]!pnp[Product Name],"Legacy Product")</f>
        <v>ICE-60 CCS1 / NACS</v>
      </c>
      <c r="C717" s="13" t="str">
        <f>_xlfn.XLOOKUP(E717,[1]!pnp[Product Code],[1]!pnp[Product Description],"Legacy Product")</f>
        <v>DC Fastcharger, 60kW max. output, 150 - 1000Vdc out, 480V 3p Input, CCS1 (200A, 16ft), NACS (16ft) , All-in-One, Cellular, RFID</v>
      </c>
      <c r="D717" s="13" t="str">
        <f t="shared" si="23"/>
        <v>ICE</v>
      </c>
      <c r="E717" s="14" t="str">
        <v>IDC-60-480-C1NS-AC1R</v>
      </c>
      <c r="F717" s="13" t="str">
        <f t="shared" si="24"/>
        <v>IDC-60-480-C1NS-AC1R</v>
      </c>
      <c r="G717" s="13">
        <v>1</v>
      </c>
      <c r="H717" s="11">
        <f>_xlfn.XLOOKUP(E717,[1]!pnp[Product Code],[1]!pnp[MSRP],"Legacy Product")</f>
        <v>36000</v>
      </c>
      <c r="I717" s="12"/>
      <c r="J717" s="11"/>
      <c r="K717" s="10"/>
      <c r="L717" s="9">
        <f t="shared" si="25"/>
        <v>713</v>
      </c>
      <c r="M717" s="8">
        <f>_xlfn.XLOOKUP(E717,[1]!pnp[Product Code],[1]!pnp[MSRP],"Legacy Product")</f>
        <v>36000</v>
      </c>
      <c r="N717" s="7">
        <f>_xlfn.XLOOKUP(E717,[1]!pnp[Product Code],[1]!pnp[OEM Customer (FT1)],"Legacy Product")</f>
        <v>25869.249999999996</v>
      </c>
      <c r="O717" s="6">
        <f t="shared" si="26"/>
        <v>0.28140972222222232</v>
      </c>
    </row>
    <row r="718" spans="1:15" x14ac:dyDescent="0.35">
      <c r="A718" s="14">
        <v>714</v>
      </c>
      <c r="B718" s="13" t="str">
        <f>_xlfn.XLOOKUP(E718,[1]!pnp[Product Code],[1]!pnp[Product Name],"Legacy Product")</f>
        <v>ICE-60 CCS1 / CCS1, EV Connect Mobile Payment App, Cold Weather</v>
      </c>
      <c r="C718" s="13" t="str">
        <f>_xlfn.XLOOKUP(E718,[1]!pnp[Product Code],[1]!pnp[Product Description],"Legacy Product")</f>
        <v>DC Fastcharger, 60kW max. output, 150 - 1000Vdc out, 480V 3p Input, Dual CCS1 (200A, 16ft), All-in-One, Cellular, RFID, EV Connect Mobile Payment Application, Cold Weather Package</v>
      </c>
      <c r="D718" s="13" t="str">
        <f t="shared" si="23"/>
        <v>ICE</v>
      </c>
      <c r="E718" s="14" t="str">
        <v>IDC-60-480-C1C1-AC1A-CW</v>
      </c>
      <c r="F718" s="13" t="str">
        <f t="shared" si="24"/>
        <v>IDC-60-480-C1C1-AC1A-CW</v>
      </c>
      <c r="G718" s="13">
        <v>1</v>
      </c>
      <c r="H718" s="11">
        <f>_xlfn.XLOOKUP(E718,[1]!pnp[Product Code],[1]!pnp[MSRP],"Legacy Product")</f>
        <v>39100</v>
      </c>
      <c r="I718" s="12"/>
      <c r="J718" s="11"/>
      <c r="K718" s="10"/>
      <c r="L718" s="9">
        <f t="shared" si="25"/>
        <v>714</v>
      </c>
      <c r="M718" s="8">
        <f>_xlfn.XLOOKUP(E718,[1]!pnp[Product Code],[1]!pnp[MSRP],"Legacy Product")</f>
        <v>39100</v>
      </c>
      <c r="N718" s="7">
        <f>_xlfn.XLOOKUP(E718,[1]!pnp[Product Code],[1]!pnp[OEM Customer (FT1)],"Legacy Product")</f>
        <v>24259.249999999996</v>
      </c>
      <c r="O718" s="6">
        <f t="shared" si="26"/>
        <v>0.37955882352941184</v>
      </c>
    </row>
    <row r="719" spans="1:15" x14ac:dyDescent="0.35">
      <c r="A719" s="14">
        <v>715</v>
      </c>
      <c r="B719" s="13" t="str">
        <f>_xlfn.XLOOKUP(E719,[1]!pnp[Product Code],[1]!pnp[Product Name],"Legacy Product")</f>
        <v>ICE-60 CCS1 Long / CCS1 Long, CCR</v>
      </c>
      <c r="C719" s="13" t="str">
        <f>_xlfn.XLOOKUP(E719,[1]!pnp[Product Code],[1]!pnp[Product Description],"Legacy Product")</f>
        <v>DC Fastcharger, 60kW max. output, 150 - 1000Vdc out, 480V 3p Input, Dual CCS1 (200A, 25ft), All-in-One, Cellular, RFID &amp; Credit Card Reader</v>
      </c>
      <c r="D719" s="13" t="str">
        <f t="shared" si="23"/>
        <v>ICE</v>
      </c>
      <c r="E719" s="14" t="str">
        <v>IDC-60-480-C1LC1L-AC1C</v>
      </c>
      <c r="F719" s="13" t="str">
        <f t="shared" si="24"/>
        <v>IDC-60-480-C1LC1L-AC1C</v>
      </c>
      <c r="G719" s="13">
        <v>1</v>
      </c>
      <c r="H719" s="11">
        <f>_xlfn.XLOOKUP(E719,[1]!pnp[Product Code],[1]!pnp[MSRP],"Legacy Product")</f>
        <v>41000</v>
      </c>
      <c r="I719" s="12"/>
      <c r="J719" s="11"/>
      <c r="K719" s="10"/>
      <c r="L719" s="9">
        <f t="shared" si="25"/>
        <v>715</v>
      </c>
      <c r="M719" s="8">
        <f>_xlfn.XLOOKUP(E719,[1]!pnp[Product Code],[1]!pnp[MSRP],"Legacy Product")</f>
        <v>41000</v>
      </c>
      <c r="N719" s="7">
        <f>_xlfn.XLOOKUP(E719,[1]!pnp[Product Code],[1]!pnp[OEM Customer (FT1)],"Legacy Product")</f>
        <v>29050.149999999998</v>
      </c>
      <c r="O719" s="6">
        <f t="shared" si="26"/>
        <v>0.29145975609756103</v>
      </c>
    </row>
    <row r="720" spans="1:15" x14ac:dyDescent="0.35">
      <c r="A720" s="14">
        <v>716</v>
      </c>
      <c r="B720" s="13" t="str">
        <f>_xlfn.XLOOKUP(E720,[1]!pnp[Product Code],[1]!pnp[Product Name],"Legacy Product")</f>
        <v>Terra 24 CCS1 Long, Single Phase (SP) (BAA)</v>
      </c>
      <c r="C720" s="13" t="str">
        <f>_xlfn.XLOOKUP(E720,[1]!pnp[Product Code],[1]!pnp[Product Description],"Legacy Product")</f>
        <v>DC Wallbox, 22.5kW max. output, 150 - 920Vdc out, 208-240Vac 1p Input, Single CCS1 (65A, 23ft), Cellular, RFID (BAA Compliant). Limited quantities available while supplies last.</v>
      </c>
      <c r="D720" s="13" t="str">
        <f t="shared" si="23"/>
        <v>ABB E-mobility Inc.</v>
      </c>
      <c r="E720" s="14" t="str">
        <v>ADC-22-240-C1L-WC1R-BA</v>
      </c>
      <c r="F720" s="13" t="str">
        <f t="shared" si="24"/>
        <v>ADC-22-240-C1L-WC1R-BA</v>
      </c>
      <c r="G720" s="13">
        <v>1</v>
      </c>
      <c r="H720" s="11">
        <f>_xlfn.XLOOKUP(E720,[1]!pnp[Product Code],[1]!pnp[MSRP],"Legacy Product")</f>
        <v>14850</v>
      </c>
      <c r="I720" s="12"/>
      <c r="J720" s="11"/>
      <c r="K720" s="10"/>
      <c r="L720" s="9">
        <f t="shared" si="25"/>
        <v>716</v>
      </c>
      <c r="M720" s="8">
        <f>_xlfn.XLOOKUP(E720,[1]!pnp[Product Code],[1]!pnp[MSRP],"Legacy Product")</f>
        <v>14850</v>
      </c>
      <c r="N720" s="7">
        <f>_xlfn.XLOOKUP(E720,[1]!pnp[Product Code],[1]!pnp[OEM Customer (FT1)],"Legacy Product")</f>
        <v>13828.749999999998</v>
      </c>
      <c r="O720" s="6">
        <f t="shared" si="26"/>
        <v>6.8771043771043899E-2</v>
      </c>
    </row>
    <row r="721" spans="1:15" x14ac:dyDescent="0.35">
      <c r="A721" s="14">
        <v>717</v>
      </c>
      <c r="B721" s="13" t="str">
        <f>_xlfn.XLOOKUP(E721,[1]!pnp[Product Code],[1]!pnp[Product Name],"Legacy Product")</f>
        <v>Terra 24 CCS1 Long / NACS Long, Three Phase (3P)</v>
      </c>
      <c r="C721" s="13" t="str">
        <f>_xlfn.XLOOKUP(E721,[1]!pnp[Product Code],[1]!pnp[Product Description],"Legacy Product")</f>
        <v>DC Wallbox, 24kW max. output, 150 - 920Vdc out, 480Vac 3p Input, CCS1 (65A, 23ft) / NACS (65A, 23ft), Cellular, RFID. Limited quantities available while supplies last.</v>
      </c>
      <c r="D721" s="13" t="str">
        <f t="shared" si="23"/>
        <v>ABB E-mobility Inc.</v>
      </c>
      <c r="E721" s="14" t="str">
        <v>ADC-24-480-C1LNSL-WC1R</v>
      </c>
      <c r="F721" s="13" t="str">
        <f t="shared" si="24"/>
        <v>ADC-24-480-C1LNSL-WC1R</v>
      </c>
      <c r="G721" s="13">
        <v>1</v>
      </c>
      <c r="H721" s="11">
        <f>_xlfn.XLOOKUP(E721,[1]!pnp[Product Code],[1]!pnp[MSRP],"Legacy Product")</f>
        <v>14187</v>
      </c>
      <c r="I721" s="12"/>
      <c r="J721" s="11"/>
      <c r="K721" s="10"/>
      <c r="L721" s="9">
        <f t="shared" si="25"/>
        <v>717</v>
      </c>
      <c r="M721" s="8">
        <f>_xlfn.XLOOKUP(E721,[1]!pnp[Product Code],[1]!pnp[MSRP],"Legacy Product")</f>
        <v>14187</v>
      </c>
      <c r="N721" s="7">
        <f>_xlfn.XLOOKUP(E721,[1]!pnp[Product Code],[1]!pnp[OEM Customer (FT1)],"Legacy Product")</f>
        <v>11034.25</v>
      </c>
      <c r="O721" s="6">
        <f t="shared" si="26"/>
        <v>0.22222809614435751</v>
      </c>
    </row>
    <row r="722" spans="1:15" x14ac:dyDescent="0.35">
      <c r="A722" s="14">
        <v>718</v>
      </c>
      <c r="B722" s="13" t="str">
        <f>_xlfn.XLOOKUP(E722,[1]!pnp[Product Code],[1]!pnp[Product Name],"Legacy Product")</f>
        <v>Terra 24 CCS1 Long, Three Phase (3P), CCR</v>
      </c>
      <c r="C722" s="13" t="str">
        <f>_xlfn.XLOOKUP(E722,[1]!pnp[Product Code],[1]!pnp[Product Description],"Legacy Product")</f>
        <v>DC Wallbox, 24kW max. output, 150 - 920Vdc out, 480Vac 3p Input, Single CCS1 (65A, 23ft), Cellular, RFID, Credit Card Reader. Limited quantities available while supplies last.</v>
      </c>
      <c r="D722" s="13" t="str">
        <f t="shared" si="23"/>
        <v>ABB E-mobility Inc.</v>
      </c>
      <c r="E722" s="14" t="str">
        <v>ADC-24-480-C1L-WC1C</v>
      </c>
      <c r="F722" s="13" t="str">
        <f t="shared" si="24"/>
        <v>ADC-24-480-C1L-WC1C</v>
      </c>
      <c r="G722" s="13">
        <v>1</v>
      </c>
      <c r="H722" s="11">
        <f>_xlfn.XLOOKUP(E722,[1]!pnp[Product Code],[1]!pnp[MSRP],"Legacy Product")</f>
        <v>15020</v>
      </c>
      <c r="I722" s="12"/>
      <c r="J722" s="11"/>
      <c r="K722" s="10"/>
      <c r="L722" s="9">
        <f t="shared" si="25"/>
        <v>718</v>
      </c>
      <c r="M722" s="8">
        <f>_xlfn.XLOOKUP(E722,[1]!pnp[Product Code],[1]!pnp[MSRP],"Legacy Product")</f>
        <v>15020</v>
      </c>
      <c r="N722" s="7">
        <f>_xlfn.XLOOKUP(E722,[1]!pnp[Product Code],[1]!pnp[OEM Customer (FT1)],"Legacy Product")</f>
        <v>10650.15</v>
      </c>
      <c r="O722" s="6">
        <f t="shared" si="26"/>
        <v>0.29093541944074569</v>
      </c>
    </row>
    <row r="723" spans="1:15" x14ac:dyDescent="0.35">
      <c r="A723" s="14">
        <v>719</v>
      </c>
      <c r="B723" s="13" t="str">
        <f>_xlfn.XLOOKUP(E723,[1]!pnp[Product Code],[1]!pnp[Product Name],"Legacy Product")</f>
        <v>ICE-30 CCS1 / CCS1 Long, Cold Weather</v>
      </c>
      <c r="C723" s="13" t="str">
        <f>_xlfn.XLOOKUP(E723,[1]!pnp[Product Code],[1]!pnp[Product Description],"Legacy Product")</f>
        <v>DC Wallbox, 30kW max. output, 150 - 1000Vdc out, 480V 3p Input, CCS1 (125A, 16ft), CCS1 (125A, 25ft), Wallmount, Cellular, RFID, Cold Weather Package</v>
      </c>
      <c r="D723" s="13" t="str">
        <f t="shared" ref="D723:D786" si="27">IF(OR(LEFT(E723,3)="ADC",LEFT(E723,3)="AL2"), "ABB E-mobility Inc.", "ICE")</f>
        <v>ICE</v>
      </c>
      <c r="E723" s="14" t="str">
        <v>IDC-30-480-C1C1L-WC1R-CW</v>
      </c>
      <c r="F723" s="13" t="str">
        <f t="shared" ref="F723:F786" si="28">E723</f>
        <v>IDC-30-480-C1C1L-WC1R-CW</v>
      </c>
      <c r="G723" s="13">
        <v>1</v>
      </c>
      <c r="H723" s="11">
        <f>_xlfn.XLOOKUP(E723,[1]!pnp[Product Code],[1]!pnp[MSRP],"Legacy Product")</f>
        <v>18900</v>
      </c>
      <c r="I723" s="12"/>
      <c r="J723" s="11"/>
      <c r="K723" s="10"/>
      <c r="L723" s="9">
        <f t="shared" ref="L723:L786" si="29">A723</f>
        <v>719</v>
      </c>
      <c r="M723" s="8">
        <f>_xlfn.XLOOKUP(E723,[1]!pnp[Product Code],[1]!pnp[MSRP],"Legacy Product")</f>
        <v>18900</v>
      </c>
      <c r="N723" s="7">
        <f>_xlfn.XLOOKUP(E723,[1]!pnp[Product Code],[1]!pnp[OEM Customer (FT1)],"Legacy Product")</f>
        <v>15519.249999999998</v>
      </c>
      <c r="O723" s="6">
        <f t="shared" si="26"/>
        <v>0.17887566137566147</v>
      </c>
    </row>
    <row r="724" spans="1:15" x14ac:dyDescent="0.35">
      <c r="A724" s="14">
        <v>720</v>
      </c>
      <c r="B724" s="13" t="str">
        <f>_xlfn.XLOOKUP(E724,[1]!pnp[Product Code],[1]!pnp[Product Name],"Legacy Product")</f>
        <v>ICE-30 CCS1 / NACS</v>
      </c>
      <c r="C724" s="13" t="str">
        <f>_xlfn.XLOOKUP(E724,[1]!pnp[Product Code],[1]!pnp[Product Description],"Legacy Product")</f>
        <v>DC Wallbox, 30kW max. output, 150 - 1000Vdc out, 480V 3p Input, CCS1 (125A, 16ft), NACS (16ft), Wallmount, Cellular, RFID</v>
      </c>
      <c r="D724" s="13" t="str">
        <f t="shared" si="27"/>
        <v>ICE</v>
      </c>
      <c r="E724" s="14" t="str">
        <v>IDC-30-480-C1NS-WC1R</v>
      </c>
      <c r="F724" s="13" t="str">
        <f t="shared" si="28"/>
        <v>IDC-30-480-C1NS-WC1R</v>
      </c>
      <c r="G724" s="13">
        <v>1</v>
      </c>
      <c r="H724" s="11">
        <f>_xlfn.XLOOKUP(E724,[1]!pnp[Product Code],[1]!pnp[MSRP],"Legacy Product")</f>
        <v>18900</v>
      </c>
      <c r="I724" s="12"/>
      <c r="J724" s="11"/>
      <c r="K724" s="10"/>
      <c r="L724" s="9">
        <f t="shared" si="29"/>
        <v>720</v>
      </c>
      <c r="M724" s="8">
        <f>_xlfn.XLOOKUP(E724,[1]!pnp[Product Code],[1]!pnp[MSRP],"Legacy Product")</f>
        <v>18900</v>
      </c>
      <c r="N724" s="7">
        <f>_xlfn.XLOOKUP(E724,[1]!pnp[Product Code],[1]!pnp[OEM Customer (FT1)],"Legacy Product")</f>
        <v>15519.249999999998</v>
      </c>
      <c r="O724" s="6">
        <f t="shared" si="26"/>
        <v>0.17887566137566147</v>
      </c>
    </row>
    <row r="725" spans="1:15" x14ac:dyDescent="0.35">
      <c r="A725" s="14">
        <v>721</v>
      </c>
      <c r="B725" s="13" t="str">
        <f>_xlfn.XLOOKUP(E725,[1]!pnp[Product Code],[1]!pnp[Product Name],"Legacy Product")</f>
        <v>ICE-30 CCS1 / NACS, Cold Weather</v>
      </c>
      <c r="C725" s="13" t="str">
        <f>_xlfn.XLOOKUP(E725,[1]!pnp[Product Code],[1]!pnp[Product Description],"Legacy Product")</f>
        <v>DC Wallbox, 30kW max. output, 150 - 1000Vdc out, 480V 3p Input, CCS1 (125A, 16ft), NACS (16ft), Wallmount, Cellular, RFID, Cold Weather Package</v>
      </c>
      <c r="D725" s="13" t="str">
        <f t="shared" si="27"/>
        <v>ICE</v>
      </c>
      <c r="E725" s="14" t="str">
        <v>I30-C1NS-R-CW</v>
      </c>
      <c r="F725" s="13" t="str">
        <f t="shared" si="28"/>
        <v>I30-C1NS-R-CW</v>
      </c>
      <c r="G725" s="13">
        <v>1</v>
      </c>
      <c r="H725" s="11">
        <f>_xlfn.XLOOKUP(E725,[1]!pnp[Product Code],[1]!pnp[MSRP],"Legacy Product")</f>
        <v>18900</v>
      </c>
      <c r="I725" s="12"/>
      <c r="J725" s="11"/>
      <c r="K725" s="10"/>
      <c r="L725" s="9">
        <f t="shared" si="29"/>
        <v>721</v>
      </c>
      <c r="M725" s="8">
        <f>_xlfn.XLOOKUP(E725,[1]!pnp[Product Code],[1]!pnp[MSRP],"Legacy Product")</f>
        <v>18900</v>
      </c>
      <c r="N725" s="7">
        <f>_xlfn.XLOOKUP(E725,[1]!pnp[Product Code],[1]!pnp[OEM Customer (FT1)],"Legacy Product")</f>
        <v>15519.249999999998</v>
      </c>
      <c r="O725" s="6">
        <f t="shared" si="26"/>
        <v>0.17887566137566147</v>
      </c>
    </row>
    <row r="726" spans="1:15" x14ac:dyDescent="0.35">
      <c r="A726" s="14">
        <v>722</v>
      </c>
      <c r="B726" s="13" t="str">
        <f>_xlfn.XLOOKUP(E726,[1]!pnp[Product Code],[1]!pnp[Product Name],"Legacy Product")</f>
        <v>ICE-30 CCS1 / NACS Long, Cold Weather</v>
      </c>
      <c r="C726" s="13" t="str">
        <f>_xlfn.XLOOKUP(E726,[1]!pnp[Product Code],[1]!pnp[Product Description],"Legacy Product")</f>
        <v>DC Wallbox, 30kW max. output, 150 - 1000Vdc out, 480V 3p Input, CCS1 (125A, 16ft), NACS (25ft), Wallmount, Cellular, RFID, Cold Weather Package</v>
      </c>
      <c r="D726" s="13" t="str">
        <f t="shared" si="27"/>
        <v>ICE</v>
      </c>
      <c r="E726" s="14" t="str">
        <v>I30-C1NSL-R-CW</v>
      </c>
      <c r="F726" s="13" t="str">
        <f t="shared" si="28"/>
        <v>I30-C1NSL-R-CW</v>
      </c>
      <c r="G726" s="13">
        <v>1</v>
      </c>
      <c r="H726" s="11">
        <f>_xlfn.XLOOKUP(E726,[1]!pnp[Product Code],[1]!pnp[MSRP],"Legacy Product")</f>
        <v>21300</v>
      </c>
      <c r="I726" s="12"/>
      <c r="J726" s="11"/>
      <c r="K726" s="10"/>
      <c r="L726" s="9">
        <f t="shared" si="29"/>
        <v>722</v>
      </c>
      <c r="M726" s="8">
        <f>_xlfn.XLOOKUP(E726,[1]!pnp[Product Code],[1]!pnp[MSRP],"Legacy Product")</f>
        <v>21300</v>
      </c>
      <c r="N726" s="7">
        <f>_xlfn.XLOOKUP(E726,[1]!pnp[Product Code],[1]!pnp[OEM Customer (FT1)],"Legacy Product")</f>
        <v>17244.25</v>
      </c>
      <c r="O726" s="6">
        <f t="shared" si="26"/>
        <v>0.19041079812206574</v>
      </c>
    </row>
    <row r="727" spans="1:15" x14ac:dyDescent="0.35">
      <c r="A727" s="14">
        <v>723</v>
      </c>
      <c r="B727" s="13" t="str">
        <f>_xlfn.XLOOKUP(E727,[1]!pnp[Product Code],[1]!pnp[Product Name],"Legacy Product")</f>
        <v>ICE-30 CCS1, Cold Weather</v>
      </c>
      <c r="C727" s="13" t="str">
        <f>_xlfn.XLOOKUP(E727,[1]!pnp[Product Code],[1]!pnp[Product Description],"Legacy Product")</f>
        <v>DC Wallbox, 30kW max. output, 150 - 1000Vdc out, 480V 3p Input, CCS1 (125A, 16ft), Wallmount, Cellular, RFID, Cold Weather Package</v>
      </c>
      <c r="D727" s="13" t="str">
        <f t="shared" si="27"/>
        <v>ICE</v>
      </c>
      <c r="E727" s="14" t="str">
        <v>IDC-30-480-C1-WC1R-CW</v>
      </c>
      <c r="F727" s="13" t="str">
        <f t="shared" si="28"/>
        <v>IDC-30-480-C1-WC1R-CW</v>
      </c>
      <c r="G727" s="13">
        <v>1</v>
      </c>
      <c r="H727" s="11">
        <f>_xlfn.XLOOKUP(E727,[1]!pnp[Product Code],[1]!pnp[MSRP],"Legacy Product")</f>
        <v>13500</v>
      </c>
      <c r="I727" s="12"/>
      <c r="J727" s="11"/>
      <c r="K727" s="10"/>
      <c r="L727" s="9">
        <f t="shared" si="29"/>
        <v>723</v>
      </c>
      <c r="M727" s="8">
        <f>_xlfn.XLOOKUP(E727,[1]!pnp[Product Code],[1]!pnp[MSRP],"Legacy Product")</f>
        <v>13500</v>
      </c>
      <c r="N727" s="7">
        <f>_xlfn.XLOOKUP(E727,[1]!pnp[Product Code],[1]!pnp[OEM Customer (FT1)],"Legacy Product")</f>
        <v>10919.25</v>
      </c>
      <c r="O727" s="6">
        <f t="shared" si="26"/>
        <v>0.19116666666666668</v>
      </c>
    </row>
    <row r="728" spans="1:15" x14ac:dyDescent="0.35">
      <c r="A728" s="14">
        <v>724</v>
      </c>
      <c r="B728" s="13" t="str">
        <f>_xlfn.XLOOKUP(E728,[1]!pnp[Product Code],[1]!pnp[Product Name],"Legacy Product")</f>
        <v>ICE-30 CCS1, CCR</v>
      </c>
      <c r="C728" s="13" t="str">
        <f>_xlfn.XLOOKUP(E728,[1]!pnp[Product Code],[1]!pnp[Product Description],"Legacy Product")</f>
        <v>DC Wallbox, 30kW max. output, 150 - 1000Vdc out, 480V 3p Input, CCS1 (125A, 16ft), Wallmount, Cellular, RFID, Credit Card Reader</v>
      </c>
      <c r="D728" s="13" t="str">
        <f t="shared" si="27"/>
        <v>ICE</v>
      </c>
      <c r="E728" s="14" t="str">
        <v>IDC-30-480-C1-WC1C</v>
      </c>
      <c r="F728" s="13" t="str">
        <f t="shared" si="28"/>
        <v>IDC-30-480-C1-WC1C</v>
      </c>
      <c r="G728" s="13">
        <v>1</v>
      </c>
      <c r="H728" s="11">
        <f>_xlfn.XLOOKUP(E728,[1]!pnp[Product Code],[1]!pnp[MSRP],"Legacy Product")</f>
        <v>15500</v>
      </c>
      <c r="I728" s="12"/>
      <c r="J728" s="11"/>
      <c r="K728" s="10"/>
      <c r="L728" s="9">
        <f t="shared" si="29"/>
        <v>724</v>
      </c>
      <c r="M728" s="8">
        <f>_xlfn.XLOOKUP(E728,[1]!pnp[Product Code],[1]!pnp[MSRP],"Legacy Product")</f>
        <v>15500</v>
      </c>
      <c r="N728" s="7">
        <f>_xlfn.XLOOKUP(E728,[1]!pnp[Product Code],[1]!pnp[OEM Customer (FT1)],"Legacy Product")</f>
        <v>12835.15</v>
      </c>
      <c r="O728" s="6">
        <f t="shared" si="26"/>
        <v>0.17192580645161293</v>
      </c>
    </row>
    <row r="729" spans="1:15" x14ac:dyDescent="0.35">
      <c r="A729" s="14">
        <v>725</v>
      </c>
      <c r="B729" s="13" t="str">
        <f>_xlfn.XLOOKUP(E729,[1]!pnp[Product Code],[1]!pnp[Product Name],"Legacy Product")</f>
        <v>ICE-30 CCS1 Long, Cold Weather</v>
      </c>
      <c r="C729" s="13" t="str">
        <f>_xlfn.XLOOKUP(E729,[1]!pnp[Product Code],[1]!pnp[Product Description],"Legacy Product")</f>
        <v>DC Wallbox, 30kW max. output, 150 - 1000Vdc out, 480V 3p Input, CCS1 (125A, 25ft), Wallmount, Cellular, RFID, Cold Weather Package</v>
      </c>
      <c r="D729" s="13" t="str">
        <f t="shared" si="27"/>
        <v>ICE</v>
      </c>
      <c r="E729" s="14" t="str">
        <v>IDC-30-480-C1L-WC1R-CW</v>
      </c>
      <c r="F729" s="13" t="str">
        <f t="shared" si="28"/>
        <v>IDC-30-480-C1L-WC1R-CW</v>
      </c>
      <c r="G729" s="13">
        <v>1</v>
      </c>
      <c r="H729" s="11">
        <f>_xlfn.XLOOKUP(E729,[1]!pnp[Product Code],[1]!pnp[MSRP],"Legacy Product")</f>
        <v>15900</v>
      </c>
      <c r="I729" s="12"/>
      <c r="J729" s="11"/>
      <c r="K729" s="10"/>
      <c r="L729" s="9">
        <f t="shared" si="29"/>
        <v>725</v>
      </c>
      <c r="M729" s="8">
        <f>_xlfn.XLOOKUP(E729,[1]!pnp[Product Code],[1]!pnp[MSRP],"Legacy Product")</f>
        <v>15900</v>
      </c>
      <c r="N729" s="7">
        <f>_xlfn.XLOOKUP(E729,[1]!pnp[Product Code],[1]!pnp[OEM Customer (FT1)],"Legacy Product")</f>
        <v>12644.249999999998</v>
      </c>
      <c r="O729" s="6">
        <f t="shared" si="26"/>
        <v>0.20476415094339634</v>
      </c>
    </row>
    <row r="730" spans="1:15" x14ac:dyDescent="0.35">
      <c r="A730" s="14">
        <v>726</v>
      </c>
      <c r="B730" s="13" t="str">
        <f>_xlfn.XLOOKUP(E730,[1]!pnp[Product Code],[1]!pnp[Product Name],"Legacy Product")</f>
        <v>ICE-30 NACS / CCS2</v>
      </c>
      <c r="C730" s="13" t="str">
        <f>_xlfn.XLOOKUP(E730,[1]!pnp[Product Code],[1]!pnp[Product Description],"Legacy Product")</f>
        <v>DC Wallbox, 30kW max. output, 150 - 1000Vdc out, 480V 3p Input, NACS (16ft) / CCS2 (125A, 16ft), Wallmount, Cellular, RFID</v>
      </c>
      <c r="D730" s="13" t="str">
        <f t="shared" si="27"/>
        <v>ICE</v>
      </c>
      <c r="E730" s="14" t="str">
        <v>IDC-30-480-NSC2-WC1R</v>
      </c>
      <c r="F730" s="13" t="str">
        <f t="shared" si="28"/>
        <v>IDC-30-480-NSC2-WC1R</v>
      </c>
      <c r="G730" s="13">
        <v>1</v>
      </c>
      <c r="H730" s="11">
        <f>_xlfn.XLOOKUP(E730,[1]!pnp[Product Code],[1]!pnp[MSRP],"Legacy Product")</f>
        <v>25500</v>
      </c>
      <c r="I730" s="12"/>
      <c r="J730" s="11"/>
      <c r="K730" s="10"/>
      <c r="L730" s="9">
        <f t="shared" si="29"/>
        <v>726</v>
      </c>
      <c r="M730" s="8">
        <f>_xlfn.XLOOKUP(E730,[1]!pnp[Product Code],[1]!pnp[MSRP],"Legacy Product")</f>
        <v>25500</v>
      </c>
      <c r="N730" s="7">
        <f>_xlfn.XLOOKUP(E730,[1]!pnp[Product Code],[1]!pnp[OEM Customer (FT1)],"Legacy Product")</f>
        <v>18394.25</v>
      </c>
      <c r="O730" s="6">
        <f t="shared" si="26"/>
        <v>0.27865686274509804</v>
      </c>
    </row>
    <row r="731" spans="1:15" x14ac:dyDescent="0.35">
      <c r="A731" s="14">
        <v>727</v>
      </c>
      <c r="B731" s="13" t="str">
        <f>_xlfn.XLOOKUP(E731,[1]!pnp[Product Code],[1]!pnp[Product Name],"Legacy Product")</f>
        <v>ICE-30 NACS / GBT</v>
      </c>
      <c r="C731" s="13" t="str">
        <f>_xlfn.XLOOKUP(E731,[1]!pnp[Product Code],[1]!pnp[Product Description],"Legacy Product")</f>
        <v>DC Wallbox, 30kW max. output, 150 - 1000Vdc out, 480V 3p Input, NACS (16ft) / GB/T (125A), Wallmount, Cellular, RFID</v>
      </c>
      <c r="D731" s="13" t="str">
        <f t="shared" si="27"/>
        <v>ICE</v>
      </c>
      <c r="E731" s="14" t="str">
        <v>IDC-30-480-NSGB-WC1R</v>
      </c>
      <c r="F731" s="13" t="str">
        <f t="shared" si="28"/>
        <v>IDC-30-480-NSGB-WC1R</v>
      </c>
      <c r="G731" s="13">
        <v>1</v>
      </c>
      <c r="H731" s="11">
        <f>_xlfn.XLOOKUP(E731,[1]!pnp[Product Code],[1]!pnp[MSRP],"Legacy Product")</f>
        <v>25500</v>
      </c>
      <c r="I731" s="12"/>
      <c r="J731" s="11"/>
      <c r="K731" s="10"/>
      <c r="L731" s="9">
        <f t="shared" si="29"/>
        <v>727</v>
      </c>
      <c r="M731" s="8">
        <f>_xlfn.XLOOKUP(E731,[1]!pnp[Product Code],[1]!pnp[MSRP],"Legacy Product")</f>
        <v>25500</v>
      </c>
      <c r="N731" s="7">
        <f>_xlfn.XLOOKUP(E731,[1]!pnp[Product Code],[1]!pnp[OEM Customer (FT1)],"Legacy Product")</f>
        <v>18394.25</v>
      </c>
      <c r="O731" s="6">
        <f t="shared" si="26"/>
        <v>0.27865686274509804</v>
      </c>
    </row>
    <row r="732" spans="1:15" x14ac:dyDescent="0.35">
      <c r="A732" s="14">
        <v>728</v>
      </c>
      <c r="B732" s="13" t="str">
        <f>_xlfn.XLOOKUP(E732,[1]!pnp[Product Code],[1]!pnp[Product Name],"Legacy Product")</f>
        <v>ICE-30 NACS</v>
      </c>
      <c r="C732" s="13" t="str">
        <f>_xlfn.XLOOKUP(E732,[1]!pnp[Product Code],[1]!pnp[Product Description],"Legacy Product")</f>
        <v>DC Wallbox, 30kW max. output, 150 - 1000Vdc out, 480V 3p Input, NACS (16ft), Wallmount, Cellular, RFID</v>
      </c>
      <c r="D732" s="13" t="str">
        <f t="shared" si="27"/>
        <v>ICE</v>
      </c>
      <c r="E732" s="14" t="str">
        <v>IDC-30-480-NS-WC1R</v>
      </c>
      <c r="F732" s="13" t="str">
        <f t="shared" si="28"/>
        <v>IDC-30-480-NS-WC1R</v>
      </c>
      <c r="G732" s="13">
        <v>1</v>
      </c>
      <c r="H732" s="11">
        <f>_xlfn.XLOOKUP(E732,[1]!pnp[Product Code],[1]!pnp[MSRP],"Legacy Product")</f>
        <v>15900</v>
      </c>
      <c r="I732" s="12"/>
      <c r="J732" s="11"/>
      <c r="K732" s="10"/>
      <c r="L732" s="9">
        <f t="shared" si="29"/>
        <v>728</v>
      </c>
      <c r="M732" s="8">
        <f>_xlfn.XLOOKUP(E732,[1]!pnp[Product Code],[1]!pnp[MSRP],"Legacy Product")</f>
        <v>15900</v>
      </c>
      <c r="N732" s="7">
        <f>_xlfn.XLOOKUP(E732,[1]!pnp[Product Code],[1]!pnp[OEM Customer (FT1)],"Legacy Product")</f>
        <v>12644.249999999998</v>
      </c>
      <c r="O732" s="6">
        <f t="shared" si="26"/>
        <v>0.20476415094339634</v>
      </c>
    </row>
    <row r="733" spans="1:15" x14ac:dyDescent="0.35">
      <c r="A733" s="14">
        <v>729</v>
      </c>
      <c r="B733" s="13" t="str">
        <f>_xlfn.XLOOKUP(E733,[1]!pnp[Product Code],[1]!pnp[Product Name],"Legacy Product")</f>
        <v>DCWB Large Mobile cart for ICE-30 Version 2.0</v>
      </c>
      <c r="C733" s="13" t="str">
        <f>_xlfn.XLOOKUP(E733,[1]!pnp[Product Code],[1]!pnp[Product Description],"Legacy Product")</f>
        <v>DCWB Large Mobile cart for ICE-30 EVSE Version 2.0 (Transformer not included)</v>
      </c>
      <c r="D733" s="13" t="str">
        <f t="shared" si="27"/>
        <v>ICE</v>
      </c>
      <c r="E733" s="14" t="str">
        <v>RMA-LDMC</v>
      </c>
      <c r="F733" s="13" t="str">
        <f t="shared" si="28"/>
        <v>RMA-LDMC</v>
      </c>
      <c r="G733" s="13">
        <v>1</v>
      </c>
      <c r="H733" s="11">
        <f>_xlfn.XLOOKUP(E733,[1]!pnp[Product Code],[1]!pnp[MSRP],"Legacy Product")</f>
        <v>3100</v>
      </c>
      <c r="I733" s="12"/>
      <c r="J733" s="11"/>
      <c r="K733" s="10"/>
      <c r="L733" s="9">
        <f t="shared" si="29"/>
        <v>729</v>
      </c>
      <c r="M733" s="8">
        <f>_xlfn.XLOOKUP(E733,[1]!pnp[Product Code],[1]!pnp[MSRP],"Legacy Product")</f>
        <v>3100</v>
      </c>
      <c r="N733" s="7">
        <f>_xlfn.XLOOKUP(E733,[1]!pnp[Product Code],[1]!pnp[OEM Customer (FT1)],"Legacy Product")</f>
        <v>3100</v>
      </c>
      <c r="O733" s="6">
        <f t="shared" si="26"/>
        <v>0</v>
      </c>
    </row>
    <row r="734" spans="1:15" x14ac:dyDescent="0.35">
      <c r="A734" s="14">
        <v>730</v>
      </c>
      <c r="B734" s="13" t="str">
        <f>_xlfn.XLOOKUP(E734,[1]!pnp[Product Code],[1]!pnp[Product Name],"Legacy Product")</f>
        <v>DCWB Small Mobile cart for ICE-30 Version 2.0</v>
      </c>
      <c r="C734" s="13" t="str">
        <f>_xlfn.XLOOKUP(E734,[1]!pnp[Product Code],[1]!pnp[Product Description],"Legacy Product")</f>
        <v>DCWB Small Mobile cart for ICE-30 EVSE Version 2.0</v>
      </c>
      <c r="D734" s="13" t="str">
        <f t="shared" si="27"/>
        <v>ICE</v>
      </c>
      <c r="E734" s="14" t="str">
        <v>RMA-SDMC</v>
      </c>
      <c r="F734" s="13" t="str">
        <f t="shared" si="28"/>
        <v>RMA-SDMC</v>
      </c>
      <c r="G734" s="13">
        <v>1</v>
      </c>
      <c r="H734" s="11">
        <f>_xlfn.XLOOKUP(E734,[1]!pnp[Product Code],[1]!pnp[MSRP],"Legacy Product")</f>
        <v>2800</v>
      </c>
      <c r="I734" s="12"/>
      <c r="J734" s="11"/>
      <c r="K734" s="10"/>
      <c r="L734" s="9">
        <f t="shared" si="29"/>
        <v>730</v>
      </c>
      <c r="M734" s="8">
        <f>_xlfn.XLOOKUP(E734,[1]!pnp[Product Code],[1]!pnp[MSRP],"Legacy Product")</f>
        <v>2800</v>
      </c>
      <c r="N734" s="7">
        <f>_xlfn.XLOOKUP(E734,[1]!pnp[Product Code],[1]!pnp[OEM Customer (FT1)],"Legacy Product")</f>
        <v>2800</v>
      </c>
      <c r="O734" s="6">
        <f t="shared" si="26"/>
        <v>0</v>
      </c>
    </row>
    <row r="735" spans="1:15" x14ac:dyDescent="0.35">
      <c r="A735" s="14">
        <v>731</v>
      </c>
      <c r="B735" s="13" t="str">
        <f>_xlfn.XLOOKUP(E735,[1]!pnp[Product Code],[1]!pnp[Product Name],"Legacy Product")</f>
        <v>Engineering &amp; Project Management</v>
      </c>
      <c r="C735" s="13" t="str">
        <f>_xlfn.XLOOKUP(E735,[1]!pnp[Product Code],[1]!pnp[Product Description],"Legacy Product")</f>
        <v>Design Engineering, Drawings, Permit Fees, Project Management, Mobilization</v>
      </c>
      <c r="D735" s="13" t="str">
        <f t="shared" si="27"/>
        <v>ICE</v>
      </c>
      <c r="E735" s="14" t="str">
        <v>SVS-ENG-PM</v>
      </c>
      <c r="F735" s="13" t="str">
        <f t="shared" si="28"/>
        <v>SVS-ENG-PM</v>
      </c>
      <c r="G735" s="13">
        <v>1</v>
      </c>
      <c r="H735" s="11">
        <f>_xlfn.XLOOKUP(E735,[1]!pnp[Product Code],[1]!pnp[MSRP],"Legacy Product")</f>
        <v>0</v>
      </c>
      <c r="I735" s="12"/>
      <c r="J735" s="11"/>
      <c r="K735" s="10"/>
      <c r="L735" s="9">
        <f t="shared" si="29"/>
        <v>731</v>
      </c>
      <c r="M735" s="8">
        <f>_xlfn.XLOOKUP(E735,[1]!pnp[Product Code],[1]!pnp[MSRP],"Legacy Product")</f>
        <v>0</v>
      </c>
      <c r="N735" s="7">
        <f>_xlfn.XLOOKUP(E735,[1]!pnp[Product Code],[1]!pnp[OEM Customer (FT1)],"Legacy Product")</f>
        <v>0</v>
      </c>
      <c r="O735" s="6" t="str">
        <f t="shared" si="26"/>
        <v/>
      </c>
    </row>
    <row r="736" spans="1:15" x14ac:dyDescent="0.35">
      <c r="A736" s="14">
        <v>732</v>
      </c>
      <c r="B736" s="13" t="str">
        <f>_xlfn.XLOOKUP(E736,[1]!pnp[Product Code],[1]!pnp[Product Name],"Legacy Product")</f>
        <v>Terra HP Charge Post CCS1 (500A), CCR</v>
      </c>
      <c r="C736" s="13" t="str">
        <f>_xlfn.XLOOKUP(E736,[1]!pnp[Product Code],[1]!pnp[Product Description],"Legacy Product")</f>
        <v>Dispenser for Split EV Charging System, CCS1 (500A, 17ft) liquid cooled, Cellular, RFID, Credit Card Reader</v>
      </c>
      <c r="D736" s="13" t="str">
        <f t="shared" si="27"/>
        <v>ICE</v>
      </c>
      <c r="E736" s="14" t="str">
        <v>AD500-C1-C</v>
      </c>
      <c r="F736" s="13" t="str">
        <f t="shared" si="28"/>
        <v>AD500-C1-C</v>
      </c>
      <c r="G736" s="13">
        <v>1</v>
      </c>
      <c r="H736" s="11">
        <f>_xlfn.XLOOKUP(E736,[1]!pnp[Product Code],[1]!pnp[MSRP],"Legacy Product")</f>
        <v>43856</v>
      </c>
      <c r="I736" s="12"/>
      <c r="J736" s="11"/>
      <c r="K736" s="10"/>
      <c r="L736" s="9">
        <f t="shared" si="29"/>
        <v>732</v>
      </c>
      <c r="M736" s="8">
        <f>_xlfn.XLOOKUP(E736,[1]!pnp[Product Code],[1]!pnp[MSRP],"Legacy Product")</f>
        <v>43856</v>
      </c>
      <c r="N736" s="7">
        <f>_xlfn.XLOOKUP(E736,[1]!pnp[Product Code],[1]!pnp[OEM Customer (FT1)],"Legacy Product")</f>
        <v>43125</v>
      </c>
      <c r="O736" s="6">
        <f t="shared" si="26"/>
        <v>1.666818679314119E-2</v>
      </c>
    </row>
    <row r="737" spans="1:15" x14ac:dyDescent="0.35">
      <c r="A737" s="14">
        <v>733</v>
      </c>
      <c r="B737" s="13" t="str">
        <f>_xlfn.XLOOKUP(E737,[1]!pnp[Product Code],[1]!pnp[Product Name],"Legacy Product")</f>
        <v>Terra HP Charge Post CCS1 (500A), CCR, CTEP</v>
      </c>
      <c r="C737" s="13" t="str">
        <f>_xlfn.XLOOKUP(E737,[1]!pnp[Product Code],[1]!pnp[Product Description],"Legacy Product")</f>
        <v>Dispenser for Split EV Charging System, CCS1 (500A, 17ft) liquid cooled, Cellular, RFID, Credit Card Reader, CTEP Compliant</v>
      </c>
      <c r="D737" s="13" t="str">
        <f t="shared" si="27"/>
        <v>ICE</v>
      </c>
      <c r="E737" s="14" t="str">
        <v>AD500-C1-C-CT</v>
      </c>
      <c r="F737" s="13" t="str">
        <f t="shared" si="28"/>
        <v>AD500-C1-C-CT</v>
      </c>
      <c r="G737" s="13">
        <v>1</v>
      </c>
      <c r="H737" s="11">
        <f>_xlfn.XLOOKUP(E737,[1]!pnp[Product Code],[1]!pnp[MSRP],"Legacy Product")</f>
        <v>48221</v>
      </c>
      <c r="I737" s="12"/>
      <c r="J737" s="11"/>
      <c r="K737" s="10"/>
      <c r="L737" s="9">
        <f t="shared" si="29"/>
        <v>733</v>
      </c>
      <c r="M737" s="8">
        <f>_xlfn.XLOOKUP(E737,[1]!pnp[Product Code],[1]!pnp[MSRP],"Legacy Product")</f>
        <v>48221</v>
      </c>
      <c r="N737" s="7">
        <f>_xlfn.XLOOKUP(E737,[1]!pnp[Product Code],[1]!pnp[OEM Customer (FT1)],"Legacy Product")</f>
        <v>47379.999999999993</v>
      </c>
      <c r="O737" s="6">
        <f t="shared" si="26"/>
        <v>1.7440534207088351E-2</v>
      </c>
    </row>
    <row r="738" spans="1:15" x14ac:dyDescent="0.35">
      <c r="A738" s="14">
        <v>734</v>
      </c>
      <c r="B738" s="13" t="str">
        <f>_xlfn.XLOOKUP(E738,[1]!pnp[Product Code],[1]!pnp[Product Name],"Legacy Product")</f>
        <v>Door Lock Kit for ICE 30 &amp; AiO</v>
      </c>
      <c r="C738" s="13" t="str">
        <f>_xlfn.XLOOKUP(E738,[1]!pnp[Product Code],[1]!pnp[Product Description],"Legacy Product")</f>
        <v>Door Lock Kit for ICE 30 (Versions from Serial Number A09) and All-in-One Chargers</v>
      </c>
      <c r="D738" s="13" t="str">
        <f t="shared" si="27"/>
        <v>ICE</v>
      </c>
      <c r="E738" s="14" t="str">
        <v>FG-263121171-A1</v>
      </c>
      <c r="F738" s="13" t="str">
        <f t="shared" si="28"/>
        <v>FG-263121171-A1</v>
      </c>
      <c r="G738" s="13">
        <v>1</v>
      </c>
      <c r="H738" s="11">
        <f>_xlfn.XLOOKUP(E738,[1]!pnp[Product Code],[1]!pnp[MSRP],"Legacy Product")</f>
        <v>100</v>
      </c>
      <c r="I738" s="12"/>
      <c r="J738" s="11"/>
      <c r="K738" s="10"/>
      <c r="L738" s="9">
        <f t="shared" si="29"/>
        <v>734</v>
      </c>
      <c r="M738" s="8">
        <f>_xlfn.XLOOKUP(E738,[1]!pnp[Product Code],[1]!pnp[MSRP],"Legacy Product")</f>
        <v>100</v>
      </c>
      <c r="N738" s="7">
        <f>_xlfn.XLOOKUP(E738,[1]!pnp[Product Code],[1]!pnp[OEM Customer (FT1)],"Legacy Product")</f>
        <v>100</v>
      </c>
      <c r="O738" s="6">
        <f t="shared" si="26"/>
        <v>0</v>
      </c>
    </row>
    <row r="739" spans="1:15" x14ac:dyDescent="0.35">
      <c r="A739" s="14">
        <v>735</v>
      </c>
      <c r="B739" s="13" t="str">
        <f>_xlfn.XLOOKUP(E739,[1]!pnp[Product Code],[1]!pnp[Product Name],"Legacy Product")</f>
        <v>Door Lock Kit for ICE-30</v>
      </c>
      <c r="C739" s="13" t="str">
        <f>_xlfn.XLOOKUP(E739,[1]!pnp[Product Code],[1]!pnp[Product Description],"Legacy Product")</f>
        <v>Door Lock Kit for ICE-30 Charger (Serial Number Versions A00 to A08)</v>
      </c>
      <c r="D739" s="13" t="str">
        <f t="shared" si="27"/>
        <v>ICE</v>
      </c>
      <c r="E739" s="14" t="str">
        <v>FG-263121172-A1</v>
      </c>
      <c r="F739" s="13" t="str">
        <f t="shared" si="28"/>
        <v>FG-263121172-A1</v>
      </c>
      <c r="G739" s="13">
        <v>1</v>
      </c>
      <c r="H739" s="11">
        <f>_xlfn.XLOOKUP(E739,[1]!pnp[Product Code],[1]!pnp[MSRP],"Legacy Product")</f>
        <v>100</v>
      </c>
      <c r="I739" s="12"/>
      <c r="J739" s="11"/>
      <c r="K739" s="10"/>
      <c r="L739" s="9">
        <f t="shared" si="29"/>
        <v>735</v>
      </c>
      <c r="M739" s="8">
        <f>_xlfn.XLOOKUP(E739,[1]!pnp[Product Code],[1]!pnp[MSRP],"Legacy Product")</f>
        <v>100</v>
      </c>
      <c r="N739" s="7">
        <f>_xlfn.XLOOKUP(E739,[1]!pnp[Product Code],[1]!pnp[OEM Customer (FT1)],"Legacy Product")</f>
        <v>100</v>
      </c>
      <c r="O739" s="6">
        <f t="shared" si="26"/>
        <v>0</v>
      </c>
    </row>
    <row r="740" spans="1:15" x14ac:dyDescent="0.35">
      <c r="A740" s="14">
        <v>736</v>
      </c>
      <c r="B740" s="13" t="str">
        <f>_xlfn.XLOOKUP(E740,[1]!pnp[Product Code],[1]!pnp[Product Name],"Legacy Product")</f>
        <v>Door Swing Handle for Terra 53 / Terra 54</v>
      </c>
      <c r="C740" s="13" t="str">
        <f>_xlfn.XLOOKUP(E740,[1]!pnp[Product Code],[1]!pnp[Product Description],"Legacy Product")</f>
        <v>Door Swing Handle for ABB Terra 53 / Terra 54 Charger</v>
      </c>
      <c r="D740" s="13" t="str">
        <f t="shared" si="27"/>
        <v>ICE</v>
      </c>
      <c r="E740" s="14" t="str">
        <v>AA-DSH-TX3TX4</v>
      </c>
      <c r="F740" s="13" t="str">
        <f t="shared" si="28"/>
        <v>AA-DSH-TX3TX4</v>
      </c>
      <c r="G740" s="13">
        <v>1</v>
      </c>
      <c r="H740" s="11">
        <f>_xlfn.XLOOKUP(E740,[1]!pnp[Product Code],[1]!pnp[MSRP],"Legacy Product")</f>
        <v>138</v>
      </c>
      <c r="I740" s="12"/>
      <c r="J740" s="11"/>
      <c r="K740" s="10"/>
      <c r="L740" s="9">
        <f t="shared" si="29"/>
        <v>736</v>
      </c>
      <c r="M740" s="8">
        <f>_xlfn.XLOOKUP(E740,[1]!pnp[Product Code],[1]!pnp[MSRP],"Legacy Product")</f>
        <v>138</v>
      </c>
      <c r="N740" s="7">
        <f>_xlfn.XLOOKUP(E740,[1]!pnp[Product Code],[1]!pnp[OEM Customer (FT1)],"Legacy Product")</f>
        <v>138</v>
      </c>
      <c r="O740" s="6">
        <f t="shared" si="26"/>
        <v>0</v>
      </c>
    </row>
    <row r="741" spans="1:15" x14ac:dyDescent="0.35">
      <c r="A741" s="14">
        <v>737</v>
      </c>
      <c r="B741" s="13" t="str">
        <f>_xlfn.XLOOKUP(E741,[1]!pnp[Product Code],[1]!pnp[Product Name],"Legacy Product")</f>
        <v>Dual Cable Retractor for ABB AiO</v>
      </c>
      <c r="C741" s="13" t="str">
        <f>_xlfn.XLOOKUP(E741,[1]!pnp[Product Code],[1]!pnp[Product Description],"Legacy Product")</f>
        <v>Dual Cable Retractor for ABB All-in-One Chargers</v>
      </c>
      <c r="D741" s="13" t="str">
        <f t="shared" si="27"/>
        <v>ICE</v>
      </c>
      <c r="E741" s="14" t="str">
        <v>ESA-DCR</v>
      </c>
      <c r="F741" s="13" t="str">
        <f t="shared" si="28"/>
        <v>ESA-DCR</v>
      </c>
      <c r="G741" s="13">
        <v>1</v>
      </c>
      <c r="H741" s="11">
        <f>_xlfn.XLOOKUP(E741,[1]!pnp[Product Code],[1]!pnp[MSRP],"Legacy Product")</f>
        <v>2500</v>
      </c>
      <c r="I741" s="12"/>
      <c r="J741" s="11"/>
      <c r="K741" s="10"/>
      <c r="L741" s="9">
        <f t="shared" si="29"/>
        <v>737</v>
      </c>
      <c r="M741" s="8">
        <f>_xlfn.XLOOKUP(E741,[1]!pnp[Product Code],[1]!pnp[MSRP],"Legacy Product")</f>
        <v>2500</v>
      </c>
      <c r="N741" s="7">
        <f>_xlfn.XLOOKUP(E741,[1]!pnp[Product Code],[1]!pnp[OEM Customer (FT1)],"Legacy Product")</f>
        <v>2500</v>
      </c>
      <c r="O741" s="6">
        <f t="shared" si="26"/>
        <v>0</v>
      </c>
    </row>
    <row r="742" spans="1:15" x14ac:dyDescent="0.35">
      <c r="A742" s="14">
        <v>738</v>
      </c>
      <c r="B742" s="13" t="str">
        <f>_xlfn.XLOOKUP(E742,[1]!pnp[Product Code],[1]!pnp[Product Name],"Legacy Product")</f>
        <v>Dual Cable Retractor for ABB AiO HC</v>
      </c>
      <c r="C742" s="13" t="str">
        <f>_xlfn.XLOOKUP(E742,[1]!pnp[Product Code],[1]!pnp[Product Description],"Legacy Product")</f>
        <v>Dual Cable Retractor for ABB All-in-One, High Current Chargers</v>
      </c>
      <c r="D742" s="13" t="str">
        <f t="shared" si="27"/>
        <v>ICE</v>
      </c>
      <c r="E742" s="14" t="str">
        <v>AA-DCR</v>
      </c>
      <c r="F742" s="13" t="str">
        <f t="shared" si="28"/>
        <v>AA-DCR</v>
      </c>
      <c r="G742" s="13">
        <v>1</v>
      </c>
      <c r="H742" s="11">
        <f>_xlfn.XLOOKUP(E742,[1]!pnp[Product Code],[1]!pnp[MSRP],"Legacy Product")</f>
        <v>3798</v>
      </c>
      <c r="I742" s="12"/>
      <c r="J742" s="11"/>
      <c r="K742" s="10"/>
      <c r="L742" s="9">
        <f t="shared" si="29"/>
        <v>738</v>
      </c>
      <c r="M742" s="8">
        <f>_xlfn.XLOOKUP(E742,[1]!pnp[Product Code],[1]!pnp[MSRP],"Legacy Product")</f>
        <v>3798</v>
      </c>
      <c r="N742" s="7">
        <f>_xlfn.XLOOKUP(E742,[1]!pnp[Product Code],[1]!pnp[OEM Customer (FT1)],"Legacy Product")</f>
        <v>3798</v>
      </c>
      <c r="O742" s="6">
        <f t="shared" si="26"/>
        <v>0</v>
      </c>
    </row>
    <row r="743" spans="1:15" x14ac:dyDescent="0.35">
      <c r="A743" s="14">
        <v>739</v>
      </c>
      <c r="B743" s="13" t="str">
        <f>_xlfn.XLOOKUP(E743,[1]!pnp[Product Code],[1]!pnp[Product Name],"Legacy Product")</f>
        <v>Dual Cable Retractor for ABB AiO Non-HC</v>
      </c>
      <c r="C743" s="13" t="str">
        <f>_xlfn.XLOOKUP(E743,[1]!pnp[Product Code],[1]!pnp[Product Description],"Legacy Product")</f>
        <v>Dual Cable Retractor for ABB All-in-One, Non-High Current Chargers</v>
      </c>
      <c r="D743" s="13" t="str">
        <f t="shared" si="27"/>
        <v>ICE</v>
      </c>
      <c r="E743" s="14" t="str">
        <v>JCA-DCR</v>
      </c>
      <c r="F743" s="13" t="str">
        <f t="shared" si="28"/>
        <v>JCA-DCR</v>
      </c>
      <c r="G743" s="13">
        <v>1</v>
      </c>
      <c r="H743" s="11">
        <f>_xlfn.XLOOKUP(E743,[1]!pnp[Product Code],[1]!pnp[MSRP],"Legacy Product")</f>
        <v>1774</v>
      </c>
      <c r="I743" s="12"/>
      <c r="J743" s="11"/>
      <c r="K743" s="10"/>
      <c r="L743" s="9">
        <f t="shared" si="29"/>
        <v>739</v>
      </c>
      <c r="M743" s="8">
        <f>_xlfn.XLOOKUP(E743,[1]!pnp[Product Code],[1]!pnp[MSRP],"Legacy Product")</f>
        <v>1774</v>
      </c>
      <c r="N743" s="7">
        <f>_xlfn.XLOOKUP(E743,[1]!pnp[Product Code],[1]!pnp[OEM Customer (FT1)],"Legacy Product")</f>
        <v>1774</v>
      </c>
      <c r="O743" s="6">
        <f t="shared" si="26"/>
        <v>0</v>
      </c>
    </row>
    <row r="744" spans="1:15" x14ac:dyDescent="0.35">
      <c r="A744" s="14">
        <v>740</v>
      </c>
      <c r="B744" s="13" t="str">
        <f>_xlfn.XLOOKUP(E744,[1]!pnp[Product Code],[1]!pnp[Product Name],"Legacy Product")</f>
        <v>Electrical Distribution Upgrade</v>
      </c>
      <c r="C744" s="13" t="str">
        <f>_xlfn.XLOOKUP(E744,[1]!pnp[Product Code],[1]!pnp[Product Description],"Legacy Product")</f>
        <v>Electrical Distribution Upgrade, Utility Coordination Fees, Switchgear, Panels, and Transformers</v>
      </c>
      <c r="D744" s="13" t="str">
        <f t="shared" si="27"/>
        <v>ICE</v>
      </c>
      <c r="E744" s="14" t="str">
        <v>EQ-GRD-PNL-TRD</v>
      </c>
      <c r="F744" s="13" t="str">
        <f t="shared" si="28"/>
        <v>EQ-GRD-PNL-TRD</v>
      </c>
      <c r="G744" s="13">
        <v>1</v>
      </c>
      <c r="H744" s="11">
        <f>_xlfn.XLOOKUP(E744,[1]!pnp[Product Code],[1]!pnp[MSRP],"Legacy Product")</f>
        <v>0</v>
      </c>
      <c r="I744" s="12"/>
      <c r="J744" s="11"/>
      <c r="K744" s="10"/>
      <c r="L744" s="9">
        <f t="shared" si="29"/>
        <v>740</v>
      </c>
      <c r="M744" s="8">
        <f>_xlfn.XLOOKUP(E744,[1]!pnp[Product Code],[1]!pnp[MSRP],"Legacy Product")</f>
        <v>0</v>
      </c>
      <c r="N744" s="7">
        <f>_xlfn.XLOOKUP(E744,[1]!pnp[Product Code],[1]!pnp[OEM Customer (FT1)],"Legacy Product")</f>
        <v>0</v>
      </c>
      <c r="O744" s="6" t="str">
        <f t="shared" si="26"/>
        <v/>
      </c>
    </row>
    <row r="745" spans="1:15" x14ac:dyDescent="0.35">
      <c r="A745" s="14">
        <v>741</v>
      </c>
      <c r="B745" s="13" t="str">
        <f>_xlfn.XLOOKUP(E745,[1]!pnp[Product Code],[1]!pnp[Product Name],"Legacy Product")</f>
        <v>Equipment Rental ICE-180</v>
      </c>
      <c r="C745" s="13" t="str">
        <f>_xlfn.XLOOKUP(E745,[1]!pnp[Product Code],[1]!pnp[Product Description],"Legacy Product")</f>
        <v>Equipment Rental  for ICE-180 Charger (Price per Month. 1 Month Minimum)</v>
      </c>
      <c r="D745" s="13" t="str">
        <f t="shared" si="27"/>
        <v>ICE</v>
      </c>
      <c r="E745" s="14" t="str">
        <v>EQ-RENTAL-I-ICE180</v>
      </c>
      <c r="F745" s="13" t="str">
        <f t="shared" si="28"/>
        <v>EQ-RENTAL-I-ICE180</v>
      </c>
      <c r="G745" s="13">
        <v>1</v>
      </c>
      <c r="H745" s="11">
        <f>_xlfn.XLOOKUP(E745,[1]!pnp[Product Code],[1]!pnp[MSRP],"Legacy Product")</f>
        <v>7100</v>
      </c>
      <c r="I745" s="12"/>
      <c r="J745" s="11"/>
      <c r="K745" s="10"/>
      <c r="L745" s="9">
        <f t="shared" si="29"/>
        <v>741</v>
      </c>
      <c r="M745" s="8">
        <f>_xlfn.XLOOKUP(E745,[1]!pnp[Product Code],[1]!pnp[MSRP],"Legacy Product")</f>
        <v>7100</v>
      </c>
      <c r="N745" s="7">
        <f>_xlfn.XLOOKUP(E745,[1]!pnp[Product Code],[1]!pnp[OEM Customer (FT1)],"Legacy Product")</f>
        <v>7100</v>
      </c>
      <c r="O745" s="6">
        <f t="shared" si="26"/>
        <v>0</v>
      </c>
    </row>
    <row r="746" spans="1:15" x14ac:dyDescent="0.35">
      <c r="A746" s="14">
        <v>742</v>
      </c>
      <c r="B746" s="13" t="str">
        <f>_xlfn.XLOOKUP(E746,[1]!pnp[Product Code],[1]!pnp[Product Name],"Legacy Product")</f>
        <v>Equipment Rental ABB ACL2</v>
      </c>
      <c r="C746" s="13" t="str">
        <f>_xlfn.XLOOKUP(E746,[1]!pnp[Product Code],[1]!pnp[Product Description],"Legacy Product")</f>
        <v>Equipment Rental for ABB ACL2 Charger (Price per Month. 1 Month Minimum)</v>
      </c>
      <c r="D746" s="13" t="str">
        <f t="shared" si="27"/>
        <v>ICE</v>
      </c>
      <c r="E746" s="14" t="str">
        <v>EQ-RENTAL-A-ACL2</v>
      </c>
      <c r="F746" s="13" t="str">
        <f t="shared" si="28"/>
        <v>EQ-RENTAL-A-ACL2</v>
      </c>
      <c r="G746" s="13">
        <v>1</v>
      </c>
      <c r="H746" s="11">
        <f>_xlfn.XLOOKUP(E746,[1]!pnp[Product Code],[1]!pnp[MSRP],"Legacy Product")</f>
        <v>200</v>
      </c>
      <c r="I746" s="12"/>
      <c r="J746" s="11"/>
      <c r="K746" s="10"/>
      <c r="L746" s="9">
        <f t="shared" si="29"/>
        <v>742</v>
      </c>
      <c r="M746" s="8">
        <f>_xlfn.XLOOKUP(E746,[1]!pnp[Product Code],[1]!pnp[MSRP],"Legacy Product")</f>
        <v>200</v>
      </c>
      <c r="N746" s="7">
        <f>_xlfn.XLOOKUP(E746,[1]!pnp[Product Code],[1]!pnp[OEM Customer (FT1)],"Legacy Product")</f>
        <v>200</v>
      </c>
      <c r="O746" s="6">
        <f t="shared" si="26"/>
        <v>0</v>
      </c>
    </row>
    <row r="747" spans="1:15" x14ac:dyDescent="0.35">
      <c r="A747" s="14">
        <v>743</v>
      </c>
      <c r="B747" s="13" t="str">
        <f>_xlfn.XLOOKUP(E747,[1]!pnp[Product Code],[1]!pnp[Product Name],"Legacy Product")</f>
        <v>Equipment Rental ABB Terra 124</v>
      </c>
      <c r="C747" s="13" t="str">
        <f>_xlfn.XLOOKUP(E747,[1]!pnp[Product Code],[1]!pnp[Product Description],"Legacy Product")</f>
        <v>Equipment Rental for ABB Terra 124 Charger (Price per Month. 1 Month Minimum)</v>
      </c>
      <c r="D747" s="13" t="str">
        <f t="shared" si="27"/>
        <v>ICE</v>
      </c>
      <c r="E747" s="14" t="str">
        <v>EQ-RENTAL-A-T124</v>
      </c>
      <c r="F747" s="13" t="str">
        <f t="shared" si="28"/>
        <v>EQ-RENTAL-A-T124</v>
      </c>
      <c r="G747" s="13">
        <v>1</v>
      </c>
      <c r="H747" s="11">
        <f>_xlfn.XLOOKUP(E747,[1]!pnp[Product Code],[1]!pnp[MSRP],"Legacy Product")</f>
        <v>6400</v>
      </c>
      <c r="I747" s="12"/>
      <c r="J747" s="11"/>
      <c r="K747" s="10"/>
      <c r="L747" s="9">
        <f t="shared" si="29"/>
        <v>743</v>
      </c>
      <c r="M747" s="8">
        <f>_xlfn.XLOOKUP(E747,[1]!pnp[Product Code],[1]!pnp[MSRP],"Legacy Product")</f>
        <v>6400</v>
      </c>
      <c r="N747" s="7">
        <f>_xlfn.XLOOKUP(E747,[1]!pnp[Product Code],[1]!pnp[OEM Customer (FT1)],"Legacy Product")</f>
        <v>6400</v>
      </c>
      <c r="O747" s="6">
        <f t="shared" si="26"/>
        <v>0</v>
      </c>
    </row>
    <row r="748" spans="1:15" x14ac:dyDescent="0.35">
      <c r="A748" s="14">
        <v>744</v>
      </c>
      <c r="B748" s="13" t="str">
        <f>_xlfn.XLOOKUP(E748,[1]!pnp[Product Code],[1]!pnp[Product Name],"Legacy Product")</f>
        <v>Equipment Rental ABB Terra 184</v>
      </c>
      <c r="C748" s="13" t="str">
        <f>_xlfn.XLOOKUP(E748,[1]!pnp[Product Code],[1]!pnp[Product Description],"Legacy Product")</f>
        <v>Equipment Rental for ABB Terra 184 Charger (Price per Month. 1 Month Minimum)</v>
      </c>
      <c r="D748" s="13" t="str">
        <f t="shared" si="27"/>
        <v>ICE</v>
      </c>
      <c r="E748" s="14" t="str">
        <v>EQ-RENTAL-A-T184</v>
      </c>
      <c r="F748" s="13" t="str">
        <f t="shared" si="28"/>
        <v>EQ-RENTAL-A-T184</v>
      </c>
      <c r="G748" s="13">
        <v>1</v>
      </c>
      <c r="H748" s="11">
        <f>_xlfn.XLOOKUP(E748,[1]!pnp[Product Code],[1]!pnp[MSRP],"Legacy Product")</f>
        <v>7800</v>
      </c>
      <c r="I748" s="12"/>
      <c r="J748" s="11"/>
      <c r="K748" s="10"/>
      <c r="L748" s="9">
        <f t="shared" si="29"/>
        <v>744</v>
      </c>
      <c r="M748" s="8">
        <f>_xlfn.XLOOKUP(E748,[1]!pnp[Product Code],[1]!pnp[MSRP],"Legacy Product")</f>
        <v>7800</v>
      </c>
      <c r="N748" s="7">
        <f>_xlfn.XLOOKUP(E748,[1]!pnp[Product Code],[1]!pnp[OEM Customer (FT1)],"Legacy Product")</f>
        <v>7800</v>
      </c>
      <c r="O748" s="6">
        <f t="shared" si="26"/>
        <v>0</v>
      </c>
    </row>
    <row r="749" spans="1:15" x14ac:dyDescent="0.35">
      <c r="A749" s="14">
        <v>745</v>
      </c>
      <c r="B749" s="13" t="str">
        <f>_xlfn.XLOOKUP(E749,[1]!pnp[Product Code],[1]!pnp[Product Name],"Legacy Product")</f>
        <v>Equipment Rental ABB Terra 54</v>
      </c>
      <c r="C749" s="13" t="str">
        <f>_xlfn.XLOOKUP(E749,[1]!pnp[Product Code],[1]!pnp[Product Description],"Legacy Product")</f>
        <v>Equipment Rental for ABB Terra 54 Charger (Price per Month. 1 Month Minimum)</v>
      </c>
      <c r="D749" s="13" t="str">
        <f t="shared" si="27"/>
        <v>ICE</v>
      </c>
      <c r="E749" s="14" t="str">
        <v>EQ-RENTAL-A-T54</v>
      </c>
      <c r="F749" s="13" t="str">
        <f t="shared" si="28"/>
        <v>EQ-RENTAL-A-T54</v>
      </c>
      <c r="G749" s="13">
        <v>1</v>
      </c>
      <c r="H749" s="11">
        <f>_xlfn.XLOOKUP(E749,[1]!pnp[Product Code],[1]!pnp[MSRP],"Legacy Product")</f>
        <v>3100</v>
      </c>
      <c r="I749" s="12"/>
      <c r="J749" s="11"/>
      <c r="K749" s="10"/>
      <c r="L749" s="9">
        <f t="shared" si="29"/>
        <v>745</v>
      </c>
      <c r="M749" s="8">
        <f>_xlfn.XLOOKUP(E749,[1]!pnp[Product Code],[1]!pnp[MSRP],"Legacy Product")</f>
        <v>3100</v>
      </c>
      <c r="N749" s="7">
        <f>_xlfn.XLOOKUP(E749,[1]!pnp[Product Code],[1]!pnp[OEM Customer (FT1)],"Legacy Product")</f>
        <v>3100</v>
      </c>
      <c r="O749" s="6">
        <f t="shared" si="26"/>
        <v>0</v>
      </c>
    </row>
    <row r="750" spans="1:15" x14ac:dyDescent="0.35">
      <c r="A750" s="14">
        <v>746</v>
      </c>
      <c r="B750" s="13" t="str">
        <f>_xlfn.XLOOKUP(E750,[1]!pnp[Product Code],[1]!pnp[Product Name],"Legacy Product")</f>
        <v>Equipment Rental ABB Terra DCWB Single Phase</v>
      </c>
      <c r="C750" s="13" t="str">
        <f>_xlfn.XLOOKUP(E750,[1]!pnp[Product Code],[1]!pnp[Product Description],"Legacy Product")</f>
        <v>Equipment Rental for ABB Terra DCWB Single Phase Charger (Price per Month. 1 Month Minimum)</v>
      </c>
      <c r="D750" s="13" t="str">
        <f t="shared" si="27"/>
        <v>ICE</v>
      </c>
      <c r="E750" s="14" t="str">
        <v>EQ-RENTAL-A-DCWB-1P</v>
      </c>
      <c r="F750" s="13" t="str">
        <f t="shared" si="28"/>
        <v>EQ-RENTAL-A-DCWB-1P</v>
      </c>
      <c r="G750" s="13">
        <v>1</v>
      </c>
      <c r="H750" s="11">
        <f>_xlfn.XLOOKUP(E750,[1]!pnp[Product Code],[1]!pnp[MSRP],"Legacy Product")</f>
        <v>1400</v>
      </c>
      <c r="I750" s="12"/>
      <c r="J750" s="11"/>
      <c r="K750" s="10"/>
      <c r="L750" s="9">
        <f t="shared" si="29"/>
        <v>746</v>
      </c>
      <c r="M750" s="8">
        <f>_xlfn.XLOOKUP(E750,[1]!pnp[Product Code],[1]!pnp[MSRP],"Legacy Product")</f>
        <v>1400</v>
      </c>
      <c r="N750" s="7">
        <f>_xlfn.XLOOKUP(E750,[1]!pnp[Product Code],[1]!pnp[OEM Customer (FT1)],"Legacy Product")</f>
        <v>1400</v>
      </c>
      <c r="O750" s="6">
        <f t="shared" si="26"/>
        <v>0</v>
      </c>
    </row>
    <row r="751" spans="1:15" x14ac:dyDescent="0.35">
      <c r="A751" s="14">
        <v>747</v>
      </c>
      <c r="B751" s="13" t="str">
        <f>_xlfn.XLOOKUP(E751,[1]!pnp[Product Code],[1]!pnp[Product Name],"Legacy Product")</f>
        <v>Equipment Rental ABB Terra DCWB Three Phase</v>
      </c>
      <c r="C751" s="13" t="str">
        <f>_xlfn.XLOOKUP(E751,[1]!pnp[Product Code],[1]!pnp[Product Description],"Legacy Product")</f>
        <v>Equipment Rental for ABB Terra DCWB Three Phase Charger (Price per Month. 1 Month Minimum)</v>
      </c>
      <c r="D751" s="13" t="str">
        <f t="shared" si="27"/>
        <v>ICE</v>
      </c>
      <c r="E751" s="14" t="str">
        <v>EQ-RENTAL-A-DCWB-3P</v>
      </c>
      <c r="F751" s="13" t="str">
        <f t="shared" si="28"/>
        <v>EQ-RENTAL-A-DCWB-3P</v>
      </c>
      <c r="G751" s="13">
        <v>1</v>
      </c>
      <c r="H751" s="11">
        <f>_xlfn.XLOOKUP(E751,[1]!pnp[Product Code],[1]!pnp[MSRP],"Legacy Product")</f>
        <v>1400</v>
      </c>
      <c r="I751" s="12"/>
      <c r="J751" s="11"/>
      <c r="K751" s="10"/>
      <c r="L751" s="9">
        <f t="shared" si="29"/>
        <v>747</v>
      </c>
      <c r="M751" s="8">
        <f>_xlfn.XLOOKUP(E751,[1]!pnp[Product Code],[1]!pnp[MSRP],"Legacy Product")</f>
        <v>1400</v>
      </c>
      <c r="N751" s="7">
        <f>_xlfn.XLOOKUP(E751,[1]!pnp[Product Code],[1]!pnp[OEM Customer (FT1)],"Legacy Product")</f>
        <v>1400</v>
      </c>
      <c r="O751" s="6">
        <f t="shared" si="26"/>
        <v>0</v>
      </c>
    </row>
    <row r="752" spans="1:15" x14ac:dyDescent="0.35">
      <c r="A752" s="14">
        <v>748</v>
      </c>
      <c r="B752" s="13" t="str">
        <f>_xlfn.XLOOKUP(E752,[1]!pnp[Product Code],[1]!pnp[Product Name],"Legacy Product")</f>
        <v>Equipment Rental ICE ACL2</v>
      </c>
      <c r="C752" s="13" t="str">
        <f>_xlfn.XLOOKUP(E752,[1]!pnp[Product Code],[1]!pnp[Product Description],"Legacy Product")</f>
        <v>Equipment Rental for ICE ACL2 Charger (Price per Month. 1 Month Minimum)</v>
      </c>
      <c r="D752" s="13" t="str">
        <f t="shared" si="27"/>
        <v>ICE</v>
      </c>
      <c r="E752" s="14" t="str">
        <v>EQ-RENTAL-L-ACL2</v>
      </c>
      <c r="F752" s="13" t="str">
        <f t="shared" si="28"/>
        <v>EQ-RENTAL-L-ACL2</v>
      </c>
      <c r="G752" s="13">
        <v>1</v>
      </c>
      <c r="H752" s="11">
        <f>_xlfn.XLOOKUP(E752,[1]!pnp[Product Code],[1]!pnp[MSRP],"Legacy Product")</f>
        <v>200</v>
      </c>
      <c r="I752" s="12"/>
      <c r="J752" s="11"/>
      <c r="K752" s="10"/>
      <c r="L752" s="9">
        <f t="shared" si="29"/>
        <v>748</v>
      </c>
      <c r="M752" s="8">
        <f>_xlfn.XLOOKUP(E752,[1]!pnp[Product Code],[1]!pnp[MSRP],"Legacy Product")</f>
        <v>200</v>
      </c>
      <c r="N752" s="7">
        <f>_xlfn.XLOOKUP(E752,[1]!pnp[Product Code],[1]!pnp[OEM Customer (FT1)],"Legacy Product")</f>
        <v>200</v>
      </c>
      <c r="O752" s="6">
        <f t="shared" si="26"/>
        <v>0</v>
      </c>
    </row>
    <row r="753" spans="1:15" x14ac:dyDescent="0.35">
      <c r="A753" s="14">
        <v>749</v>
      </c>
      <c r="B753" s="13" t="str">
        <f>_xlfn.XLOOKUP(E753,[1]!pnp[Product Code],[1]!pnp[Product Name],"Legacy Product")</f>
        <v>Equipment Rental ICE Dual 80AC ACL2</v>
      </c>
      <c r="C753" s="13" t="str">
        <f>_xlfn.XLOOKUP(E753,[1]!pnp[Product Code],[1]!pnp[Product Description],"Legacy Product")</f>
        <v>Equipment Rental for ICE Dual 80AC ACL2 Charger (Price per Month. 1 Month Minimum)</v>
      </c>
      <c r="D753" s="13" t="str">
        <f t="shared" si="27"/>
        <v>ICE</v>
      </c>
      <c r="E753" s="14" t="str">
        <v>EQ-RENTAL-Z-DACL2</v>
      </c>
      <c r="F753" s="13" t="str">
        <f t="shared" si="28"/>
        <v>EQ-RENTAL-Z-DACL2</v>
      </c>
      <c r="G753" s="13">
        <v>1</v>
      </c>
      <c r="H753" s="11">
        <f>_xlfn.XLOOKUP(E753,[1]!pnp[Product Code],[1]!pnp[MSRP],"Legacy Product")</f>
        <v>500</v>
      </c>
      <c r="I753" s="12"/>
      <c r="J753" s="11"/>
      <c r="K753" s="10"/>
      <c r="L753" s="9">
        <f t="shared" si="29"/>
        <v>749</v>
      </c>
      <c r="M753" s="8">
        <f>_xlfn.XLOOKUP(E753,[1]!pnp[Product Code],[1]!pnp[MSRP],"Legacy Product")</f>
        <v>500</v>
      </c>
      <c r="N753" s="7">
        <f>_xlfn.XLOOKUP(E753,[1]!pnp[Product Code],[1]!pnp[OEM Customer (FT1)],"Legacy Product")</f>
        <v>500</v>
      </c>
      <c r="O753" s="6">
        <f t="shared" si="26"/>
        <v>0</v>
      </c>
    </row>
    <row r="754" spans="1:15" x14ac:dyDescent="0.35">
      <c r="A754" s="14">
        <v>750</v>
      </c>
      <c r="B754" s="13" t="str">
        <f>_xlfn.XLOOKUP(E754,[1]!pnp[Product Code],[1]!pnp[Product Name],"Legacy Product")</f>
        <v>Equipment Rental ICE-120</v>
      </c>
      <c r="C754" s="13" t="str">
        <f>_xlfn.XLOOKUP(E754,[1]!pnp[Product Code],[1]!pnp[Product Description],"Legacy Product")</f>
        <v>Equipment Rental for ICE-120 Charger (Price per Month. 1 Month Minimum)</v>
      </c>
      <c r="D754" s="13" t="str">
        <f t="shared" si="27"/>
        <v>ICE</v>
      </c>
      <c r="E754" s="14" t="str">
        <v>EQ-RENTAL-I-ICE120</v>
      </c>
      <c r="F754" s="13" t="str">
        <f t="shared" si="28"/>
        <v>EQ-RENTAL-I-ICE120</v>
      </c>
      <c r="G754" s="13">
        <v>1</v>
      </c>
      <c r="H754" s="11">
        <f>_xlfn.XLOOKUP(E754,[1]!pnp[Product Code],[1]!pnp[MSRP],"Legacy Product")</f>
        <v>5700</v>
      </c>
      <c r="I754" s="12"/>
      <c r="J754" s="11"/>
      <c r="K754" s="10"/>
      <c r="L754" s="9">
        <f t="shared" si="29"/>
        <v>750</v>
      </c>
      <c r="M754" s="8">
        <f>_xlfn.XLOOKUP(E754,[1]!pnp[Product Code],[1]!pnp[MSRP],"Legacy Product")</f>
        <v>5700</v>
      </c>
      <c r="N754" s="7">
        <f>_xlfn.XLOOKUP(E754,[1]!pnp[Product Code],[1]!pnp[OEM Customer (FT1)],"Legacy Product")</f>
        <v>5700</v>
      </c>
      <c r="O754" s="6">
        <f t="shared" si="26"/>
        <v>0</v>
      </c>
    </row>
    <row r="755" spans="1:15" x14ac:dyDescent="0.35">
      <c r="A755" s="14">
        <v>751</v>
      </c>
      <c r="B755" s="13" t="str">
        <f>_xlfn.XLOOKUP(E755,[1]!pnp[Product Code],[1]!pnp[Product Name],"Legacy Product")</f>
        <v>Equipment Rental ICE-30, Mobile Cart, Pin &amp; Sleeve &amp; Receptacle</v>
      </c>
      <c r="C755" s="13" t="str">
        <f>_xlfn.XLOOKUP(E755,[1]!pnp[Product Code],[1]!pnp[Product Description],"Legacy Product")</f>
        <v>Equipment Rental for ICE-30 CCS1 (125A, 16ft) Charger. Includes Mobile Cart, 60A Pin and Sleeve 25ft Male Cable, Female Receptacle   (Price per Month. 1 Month Minimum)</v>
      </c>
      <c r="D755" s="13" t="str">
        <f t="shared" si="27"/>
        <v>ICE</v>
      </c>
      <c r="E755" s="14" t="str">
        <v>EQ-RENTAL-I-ICE30-V2</v>
      </c>
      <c r="F755" s="13" t="str">
        <f t="shared" si="28"/>
        <v>EQ-RENTAL-I-ICE30-V2</v>
      </c>
      <c r="G755" s="13">
        <v>1</v>
      </c>
      <c r="H755" s="11">
        <f>_xlfn.XLOOKUP(E755,[1]!pnp[Product Code],[1]!pnp[MSRP],"Legacy Product")</f>
        <v>2400</v>
      </c>
      <c r="I755" s="12"/>
      <c r="J755" s="11"/>
      <c r="K755" s="10"/>
      <c r="L755" s="9">
        <f t="shared" si="29"/>
        <v>751</v>
      </c>
      <c r="M755" s="8">
        <f>_xlfn.XLOOKUP(E755,[1]!pnp[Product Code],[1]!pnp[MSRP],"Legacy Product")</f>
        <v>2400</v>
      </c>
      <c r="N755" s="7">
        <f>_xlfn.XLOOKUP(E755,[1]!pnp[Product Code],[1]!pnp[OEM Customer (FT1)],"Legacy Product")</f>
        <v>2400</v>
      </c>
      <c r="O755" s="6">
        <f t="shared" si="26"/>
        <v>0</v>
      </c>
    </row>
    <row r="756" spans="1:15" x14ac:dyDescent="0.35">
      <c r="A756" s="14">
        <v>752</v>
      </c>
      <c r="B756" s="13" t="str">
        <f>_xlfn.XLOOKUP(E756,[1]!pnp[Product Code],[1]!pnp[Product Name],"Legacy Product")</f>
        <v>Equipment Rental ICE-30</v>
      </c>
      <c r="C756" s="13" t="str">
        <f>_xlfn.XLOOKUP(E756,[1]!pnp[Product Code],[1]!pnp[Product Description],"Legacy Product")</f>
        <v>Equipment Rental for ICE-30 Charger (Price per Month. 1 Month Minimum)</v>
      </c>
      <c r="D756" s="13" t="str">
        <f t="shared" si="27"/>
        <v>ICE</v>
      </c>
      <c r="E756" s="14" t="str">
        <v>EQ-RENTAL-I-ICE30</v>
      </c>
      <c r="F756" s="13" t="str">
        <f t="shared" si="28"/>
        <v>EQ-RENTAL-I-ICE30</v>
      </c>
      <c r="G756" s="13">
        <v>1</v>
      </c>
      <c r="H756" s="11">
        <f>_xlfn.XLOOKUP(E756,[1]!pnp[Product Code],[1]!pnp[MSRP],"Legacy Product")</f>
        <v>1400</v>
      </c>
      <c r="I756" s="12"/>
      <c r="J756" s="11"/>
      <c r="K756" s="10"/>
      <c r="L756" s="9">
        <f t="shared" si="29"/>
        <v>752</v>
      </c>
      <c r="M756" s="8">
        <f>_xlfn.XLOOKUP(E756,[1]!pnp[Product Code],[1]!pnp[MSRP],"Legacy Product")</f>
        <v>1400</v>
      </c>
      <c r="N756" s="7">
        <f>_xlfn.XLOOKUP(E756,[1]!pnp[Product Code],[1]!pnp[OEM Customer (FT1)],"Legacy Product")</f>
        <v>1400</v>
      </c>
      <c r="O756" s="6">
        <f t="shared" si="26"/>
        <v>0</v>
      </c>
    </row>
    <row r="757" spans="1:15" x14ac:dyDescent="0.35">
      <c r="A757" s="14">
        <v>753</v>
      </c>
      <c r="B757" s="13" t="str">
        <f>_xlfn.XLOOKUP(E757,[1]!pnp[Product Code],[1]!pnp[Product Name],"Legacy Product")</f>
        <v>Equipment Rental ICE-60</v>
      </c>
      <c r="C757" s="13" t="str">
        <f>_xlfn.XLOOKUP(E757,[1]!pnp[Product Code],[1]!pnp[Product Description],"Legacy Product")</f>
        <v>Equipment Rental for ICE-60 Charger (Price per Month. 1 Month Minimum)</v>
      </c>
      <c r="D757" s="13" t="str">
        <f t="shared" si="27"/>
        <v>ICE</v>
      </c>
      <c r="E757" s="14" t="str">
        <v>EQ-RENTAL-I-ICE60</v>
      </c>
      <c r="F757" s="13" t="str">
        <f t="shared" si="28"/>
        <v>EQ-RENTAL-I-ICE60</v>
      </c>
      <c r="G757" s="13">
        <v>1</v>
      </c>
      <c r="H757" s="11">
        <f>_xlfn.XLOOKUP(E757,[1]!pnp[Product Code],[1]!pnp[MSRP],"Legacy Product")</f>
        <v>3100</v>
      </c>
      <c r="I757" s="12"/>
      <c r="J757" s="11"/>
      <c r="K757" s="10"/>
      <c r="L757" s="9">
        <f t="shared" si="29"/>
        <v>753</v>
      </c>
      <c r="M757" s="8">
        <f>_xlfn.XLOOKUP(E757,[1]!pnp[Product Code],[1]!pnp[MSRP],"Legacy Product")</f>
        <v>3100</v>
      </c>
      <c r="N757" s="7">
        <f>_xlfn.XLOOKUP(E757,[1]!pnp[Product Code],[1]!pnp[OEM Customer (FT1)],"Legacy Product")</f>
        <v>3100</v>
      </c>
      <c r="O757" s="6">
        <f t="shared" si="26"/>
        <v>0</v>
      </c>
    </row>
    <row r="758" spans="1:15" x14ac:dyDescent="0.35">
      <c r="A758" s="14">
        <v>754</v>
      </c>
      <c r="B758" s="13" t="str">
        <f>_xlfn.XLOOKUP(E758,[1]!pnp[Product Code],[1]!pnp[Product Name],"Legacy Product")</f>
        <v>Miscellaneous Equipment Rental</v>
      </c>
      <c r="C758" s="13" t="str">
        <f>_xlfn.XLOOKUP(E758,[1]!pnp[Product Code],[1]!pnp[Product Description],"Legacy Product")</f>
        <v>Equipment Rental for Miscellaneous Products</v>
      </c>
      <c r="D758" s="13" t="str">
        <f t="shared" si="27"/>
        <v>ICE</v>
      </c>
      <c r="E758" s="14" t="str">
        <v>EQ-RENTAL</v>
      </c>
      <c r="F758" s="13" t="str">
        <f t="shared" si="28"/>
        <v>EQ-RENTAL</v>
      </c>
      <c r="G758" s="13">
        <v>1</v>
      </c>
      <c r="H758" s="11">
        <f>_xlfn.XLOOKUP(E758,[1]!pnp[Product Code],[1]!pnp[MSRP],"Legacy Product")</f>
        <v>0</v>
      </c>
      <c r="I758" s="12"/>
      <c r="J758" s="11"/>
      <c r="K758" s="10"/>
      <c r="L758" s="9">
        <f t="shared" si="29"/>
        <v>754</v>
      </c>
      <c r="M758" s="8">
        <f>_xlfn.XLOOKUP(E758,[1]!pnp[Product Code],[1]!pnp[MSRP],"Legacy Product")</f>
        <v>0</v>
      </c>
      <c r="N758" s="7">
        <f>_xlfn.XLOOKUP(E758,[1]!pnp[Product Code],[1]!pnp[OEM Customer (FT1)],"Legacy Product")</f>
        <v>0</v>
      </c>
      <c r="O758" s="6" t="str">
        <f t="shared" si="26"/>
        <v/>
      </c>
    </row>
    <row r="759" spans="1:15" x14ac:dyDescent="0.35">
      <c r="A759" s="14">
        <v>755</v>
      </c>
      <c r="B759" s="13" t="str">
        <f>_xlfn.XLOOKUP(E759,[1]!pnp[Product Code],[1]!pnp[Product Name],"Legacy Product")</f>
        <v>EV Daily Charge</v>
      </c>
      <c r="C759" s="13" t="str">
        <f>_xlfn.XLOOKUP(E759,[1]!pnp[Product Code],[1]!pnp[Product Description],"Legacy Product")</f>
        <v>EV Vehicle Daily Charge</v>
      </c>
      <c r="D759" s="13" t="str">
        <f t="shared" si="27"/>
        <v>ICE</v>
      </c>
      <c r="E759" s="14" t="str">
        <v>EV-DAY</v>
      </c>
      <c r="F759" s="13" t="str">
        <f t="shared" si="28"/>
        <v>EV-DAY</v>
      </c>
      <c r="G759" s="13">
        <v>1</v>
      </c>
      <c r="H759" s="11">
        <f>_xlfn.XLOOKUP(E759,[1]!pnp[Product Code],[1]!pnp[MSRP],"Legacy Product")</f>
        <v>300</v>
      </c>
      <c r="I759" s="12"/>
      <c r="J759" s="11"/>
      <c r="K759" s="10"/>
      <c r="L759" s="9">
        <f t="shared" si="29"/>
        <v>755</v>
      </c>
      <c r="M759" s="8">
        <f>_xlfn.XLOOKUP(E759,[1]!pnp[Product Code],[1]!pnp[MSRP],"Legacy Product")</f>
        <v>300</v>
      </c>
      <c r="N759" s="7">
        <f>_xlfn.XLOOKUP(E759,[1]!pnp[Product Code],[1]!pnp[OEM Customer (FT1)],"Legacy Product")</f>
        <v>300</v>
      </c>
      <c r="O759" s="6">
        <f t="shared" si="26"/>
        <v>0</v>
      </c>
    </row>
    <row r="760" spans="1:15" x14ac:dyDescent="0.35">
      <c r="A760" s="14">
        <v>756</v>
      </c>
      <c r="B760" s="13" t="str">
        <f>_xlfn.XLOOKUP(E760,[1]!pnp[Product Code],[1]!pnp[Product Name],"Legacy Product")</f>
        <v>EV Weekly Charge</v>
      </c>
      <c r="C760" s="13" t="str">
        <f>_xlfn.XLOOKUP(E760,[1]!pnp[Product Code],[1]!pnp[Product Description],"Legacy Product")</f>
        <v>EV Vehicle Weekly Charge</v>
      </c>
      <c r="D760" s="13" t="str">
        <f t="shared" si="27"/>
        <v>ICE</v>
      </c>
      <c r="E760" s="14" t="str">
        <v>EV-WEEK</v>
      </c>
      <c r="F760" s="13" t="str">
        <f t="shared" si="28"/>
        <v>EV-WEEK</v>
      </c>
      <c r="G760" s="13">
        <v>1</v>
      </c>
      <c r="H760" s="11">
        <f>_xlfn.XLOOKUP(E760,[1]!pnp[Product Code],[1]!pnp[MSRP],"Legacy Product")</f>
        <v>1000</v>
      </c>
      <c r="I760" s="12"/>
      <c r="J760" s="11"/>
      <c r="K760" s="10"/>
      <c r="L760" s="9">
        <f t="shared" si="29"/>
        <v>756</v>
      </c>
      <c r="M760" s="8">
        <f>_xlfn.XLOOKUP(E760,[1]!pnp[Product Code],[1]!pnp[MSRP],"Legacy Product")</f>
        <v>1000</v>
      </c>
      <c r="N760" s="7">
        <f>_xlfn.XLOOKUP(E760,[1]!pnp[Product Code],[1]!pnp[OEM Customer (FT1)],"Legacy Product")</f>
        <v>1000</v>
      </c>
      <c r="O760" s="6">
        <f t="shared" si="26"/>
        <v>0</v>
      </c>
    </row>
    <row r="761" spans="1:15" x14ac:dyDescent="0.35">
      <c r="A761" s="14">
        <v>757</v>
      </c>
      <c r="B761" s="13" t="str">
        <f>_xlfn.XLOOKUP(E761,[1]!pnp[Product Code],[1]!pnp[Product Name],"Legacy Product")</f>
        <v>EVC Roaming - 108 Months Prepaid</v>
      </c>
      <c r="C761" s="13" t="str">
        <f>_xlfn.XLOOKUP(E761,[1]!pnp[Product Code],[1]!pnp[Product Description],"Legacy Product")</f>
        <v>EVC Roaming - Mobile application for iOS and Android that enables driver way-finding and mobile payment options.  108 Months Prepaid</v>
      </c>
      <c r="D761" s="13" t="str">
        <f t="shared" si="27"/>
        <v>ICE</v>
      </c>
      <c r="E761" s="14" t="str">
        <v>EV-EVC-APP-108</v>
      </c>
      <c r="F761" s="13" t="str">
        <f t="shared" si="28"/>
        <v>EV-EVC-APP-108</v>
      </c>
      <c r="G761" s="13">
        <v>1</v>
      </c>
      <c r="H761" s="11">
        <f>_xlfn.XLOOKUP(E761,[1]!pnp[Product Code],[1]!pnp[MSRP],"Legacy Product")</f>
        <v>2160</v>
      </c>
      <c r="I761" s="12"/>
      <c r="J761" s="11"/>
      <c r="K761" s="10"/>
      <c r="L761" s="9">
        <f t="shared" si="29"/>
        <v>757</v>
      </c>
      <c r="M761" s="8">
        <f>_xlfn.XLOOKUP(E761,[1]!pnp[Product Code],[1]!pnp[MSRP],"Legacy Product")</f>
        <v>2160</v>
      </c>
      <c r="N761" s="7">
        <f>_xlfn.XLOOKUP(E761,[1]!pnp[Product Code],[1]!pnp[OEM Customer (FT1)],"Legacy Product")</f>
        <v>2160</v>
      </c>
      <c r="O761" s="6">
        <f t="shared" si="26"/>
        <v>0</v>
      </c>
    </row>
    <row r="762" spans="1:15" x14ac:dyDescent="0.35">
      <c r="A762" s="14">
        <v>758</v>
      </c>
      <c r="B762" s="13" t="str">
        <f>_xlfn.XLOOKUP(E762,[1]!pnp[Product Code],[1]!pnp[Product Name],"Legacy Product")</f>
        <v>EVC Roaming - 12 Months Prepaid</v>
      </c>
      <c r="C762" s="13" t="str">
        <f>_xlfn.XLOOKUP(E762,[1]!pnp[Product Code],[1]!pnp[Product Description],"Legacy Product")</f>
        <v>EVC Roaming - Mobile application for iOS and Android that enables driver way-finding and mobile payment options.  12 Months Prepaid</v>
      </c>
      <c r="D762" s="13" t="str">
        <f t="shared" si="27"/>
        <v>ICE</v>
      </c>
      <c r="E762" s="14" t="str">
        <v>EV-EVC-APP-12</v>
      </c>
      <c r="F762" s="13" t="str">
        <f t="shared" si="28"/>
        <v>EV-EVC-APP-12</v>
      </c>
      <c r="G762" s="13">
        <v>1</v>
      </c>
      <c r="H762" s="11">
        <f>_xlfn.XLOOKUP(E762,[1]!pnp[Product Code],[1]!pnp[MSRP],"Legacy Product")</f>
        <v>300</v>
      </c>
      <c r="I762" s="12"/>
      <c r="J762" s="11"/>
      <c r="K762" s="10"/>
      <c r="L762" s="9">
        <f t="shared" si="29"/>
        <v>758</v>
      </c>
      <c r="M762" s="8">
        <f>_xlfn.XLOOKUP(E762,[1]!pnp[Product Code],[1]!pnp[MSRP],"Legacy Product")</f>
        <v>300</v>
      </c>
      <c r="N762" s="7">
        <f>_xlfn.XLOOKUP(E762,[1]!pnp[Product Code],[1]!pnp[OEM Customer (FT1)],"Legacy Product")</f>
        <v>300</v>
      </c>
      <c r="O762" s="6">
        <f t="shared" si="26"/>
        <v>0</v>
      </c>
    </row>
    <row r="763" spans="1:15" x14ac:dyDescent="0.35">
      <c r="A763" s="14">
        <v>759</v>
      </c>
      <c r="B763" s="13" t="str">
        <f>_xlfn.XLOOKUP(E763,[1]!pnp[Product Code],[1]!pnp[Product Name],"Legacy Product")</f>
        <v>EVC Roaming - 120 Months Prepaid</v>
      </c>
      <c r="C763" s="13" t="str">
        <f>_xlfn.XLOOKUP(E763,[1]!pnp[Product Code],[1]!pnp[Product Description],"Legacy Product")</f>
        <v>EVC Roaming - Mobile application for iOS and Android that enables driver way-finding and mobile payment options.  120 Months Prepaid</v>
      </c>
      <c r="D763" s="13" t="str">
        <f t="shared" si="27"/>
        <v>ICE</v>
      </c>
      <c r="E763" s="14" t="str">
        <v>EV-EVC-APP-120</v>
      </c>
      <c r="F763" s="13" t="str">
        <f t="shared" si="28"/>
        <v>EV-EVC-APP-120</v>
      </c>
      <c r="G763" s="13">
        <v>1</v>
      </c>
      <c r="H763" s="11">
        <f>_xlfn.XLOOKUP(E763,[1]!pnp[Product Code],[1]!pnp[MSRP],"Legacy Product")</f>
        <v>2400</v>
      </c>
      <c r="I763" s="12"/>
      <c r="J763" s="11"/>
      <c r="K763" s="10"/>
      <c r="L763" s="9">
        <f t="shared" si="29"/>
        <v>759</v>
      </c>
      <c r="M763" s="8">
        <f>_xlfn.XLOOKUP(E763,[1]!pnp[Product Code],[1]!pnp[MSRP],"Legacy Product")</f>
        <v>2400</v>
      </c>
      <c r="N763" s="7">
        <f>_xlfn.XLOOKUP(E763,[1]!pnp[Product Code],[1]!pnp[OEM Customer (FT1)],"Legacy Product")</f>
        <v>2400</v>
      </c>
      <c r="O763" s="6">
        <f t="shared" si="26"/>
        <v>0</v>
      </c>
    </row>
    <row r="764" spans="1:15" x14ac:dyDescent="0.35">
      <c r="A764" s="14">
        <v>760</v>
      </c>
      <c r="B764" s="13" t="str">
        <f>_xlfn.XLOOKUP(E764,[1]!pnp[Product Code],[1]!pnp[Product Name],"Legacy Product")</f>
        <v>EVC Roaming - 24 Months Prepaid</v>
      </c>
      <c r="C764" s="13" t="str">
        <f>_xlfn.XLOOKUP(E764,[1]!pnp[Product Code],[1]!pnp[Product Description],"Legacy Product")</f>
        <v>EVC Roaming - Mobile application for iOS and Android that enables driver way-finding and mobile payment options.  24 Months Prepaid</v>
      </c>
      <c r="D764" s="13" t="str">
        <f t="shared" si="27"/>
        <v>ICE</v>
      </c>
      <c r="E764" s="14" t="str">
        <v>EV-EVC-APP-24</v>
      </c>
      <c r="F764" s="13" t="str">
        <f t="shared" si="28"/>
        <v>EV-EVC-APP-24</v>
      </c>
      <c r="G764" s="13">
        <v>1</v>
      </c>
      <c r="H764" s="11">
        <f>_xlfn.XLOOKUP(E764,[1]!pnp[Product Code],[1]!pnp[MSRP],"Legacy Product")</f>
        <v>600</v>
      </c>
      <c r="I764" s="12"/>
      <c r="J764" s="11"/>
      <c r="K764" s="10"/>
      <c r="L764" s="9">
        <f t="shared" si="29"/>
        <v>760</v>
      </c>
      <c r="M764" s="8">
        <f>_xlfn.XLOOKUP(E764,[1]!pnp[Product Code],[1]!pnp[MSRP],"Legacy Product")</f>
        <v>600</v>
      </c>
      <c r="N764" s="7">
        <f>_xlfn.XLOOKUP(E764,[1]!pnp[Product Code],[1]!pnp[OEM Customer (FT1)],"Legacy Product")</f>
        <v>600</v>
      </c>
      <c r="O764" s="6">
        <f t="shared" si="26"/>
        <v>0</v>
      </c>
    </row>
    <row r="765" spans="1:15" x14ac:dyDescent="0.35">
      <c r="A765" s="14">
        <v>761</v>
      </c>
      <c r="B765" s="13" t="str">
        <f>_xlfn.XLOOKUP(E765,[1]!pnp[Product Code],[1]!pnp[Product Name],"Legacy Product")</f>
        <v>EVC Roaming - 36 Months Prepaid</v>
      </c>
      <c r="C765" s="13" t="str">
        <f>_xlfn.XLOOKUP(E765,[1]!pnp[Product Code],[1]!pnp[Product Description],"Legacy Product")</f>
        <v>EVC Roaming - Mobile application for iOS and Android that enables driver way-finding and mobile payment options.  36 Months Prepaid</v>
      </c>
      <c r="D765" s="13" t="str">
        <f t="shared" si="27"/>
        <v>ICE</v>
      </c>
      <c r="E765" s="14" t="str">
        <v>EV-EVC-APP-36</v>
      </c>
      <c r="F765" s="13" t="str">
        <f t="shared" si="28"/>
        <v>EV-EVC-APP-36</v>
      </c>
      <c r="G765" s="13">
        <v>1</v>
      </c>
      <c r="H765" s="11">
        <f>_xlfn.XLOOKUP(E765,[1]!pnp[Product Code],[1]!pnp[MSRP],"Legacy Product")</f>
        <v>720</v>
      </c>
      <c r="I765" s="12"/>
      <c r="J765" s="11"/>
      <c r="K765" s="10"/>
      <c r="L765" s="9">
        <f t="shared" si="29"/>
        <v>761</v>
      </c>
      <c r="M765" s="8">
        <f>_xlfn.XLOOKUP(E765,[1]!pnp[Product Code],[1]!pnp[MSRP],"Legacy Product")</f>
        <v>720</v>
      </c>
      <c r="N765" s="7">
        <f>_xlfn.XLOOKUP(E765,[1]!pnp[Product Code],[1]!pnp[OEM Customer (FT1)],"Legacy Product")</f>
        <v>720</v>
      </c>
      <c r="O765" s="6">
        <f t="shared" si="26"/>
        <v>0</v>
      </c>
    </row>
    <row r="766" spans="1:15" x14ac:dyDescent="0.35">
      <c r="A766" s="14">
        <v>762</v>
      </c>
      <c r="B766" s="13" t="str">
        <f>_xlfn.XLOOKUP(E766,[1]!pnp[Product Code],[1]!pnp[Product Name],"Legacy Product")</f>
        <v>EVC Roaming - 48 Months Prepaid</v>
      </c>
      <c r="C766" s="13" t="str">
        <f>_xlfn.XLOOKUP(E766,[1]!pnp[Product Code],[1]!pnp[Product Description],"Legacy Product")</f>
        <v>EVC Roaming - Mobile application for iOS and Android that enables driver way-finding and mobile payment options.  48 Months Prepaid</v>
      </c>
      <c r="D766" s="13" t="str">
        <f t="shared" si="27"/>
        <v>ICE</v>
      </c>
      <c r="E766" s="14" t="str">
        <v>EV-EVC-APP-48</v>
      </c>
      <c r="F766" s="13" t="str">
        <f t="shared" si="28"/>
        <v>EV-EVC-APP-48</v>
      </c>
      <c r="G766" s="13">
        <v>1</v>
      </c>
      <c r="H766" s="11">
        <f>_xlfn.XLOOKUP(E766,[1]!pnp[Product Code],[1]!pnp[MSRP],"Legacy Product")</f>
        <v>960</v>
      </c>
      <c r="I766" s="12"/>
      <c r="J766" s="11"/>
      <c r="K766" s="10"/>
      <c r="L766" s="9">
        <f t="shared" si="29"/>
        <v>762</v>
      </c>
      <c r="M766" s="8">
        <f>_xlfn.XLOOKUP(E766,[1]!pnp[Product Code],[1]!pnp[MSRP],"Legacy Product")</f>
        <v>960</v>
      </c>
      <c r="N766" s="7">
        <f>_xlfn.XLOOKUP(E766,[1]!pnp[Product Code],[1]!pnp[OEM Customer (FT1)],"Legacy Product")</f>
        <v>960</v>
      </c>
      <c r="O766" s="6">
        <f t="shared" si="26"/>
        <v>0</v>
      </c>
    </row>
    <row r="767" spans="1:15" x14ac:dyDescent="0.35">
      <c r="A767" s="14">
        <v>763</v>
      </c>
      <c r="B767" s="13" t="str">
        <f>_xlfn.XLOOKUP(E767,[1]!pnp[Product Code],[1]!pnp[Product Name],"Legacy Product")</f>
        <v>EVC Roaming - 60 Months Prepaid</v>
      </c>
      <c r="C767" s="13" t="str">
        <f>_xlfn.XLOOKUP(E767,[1]!pnp[Product Code],[1]!pnp[Product Description],"Legacy Product")</f>
        <v>EVC Roaming - Mobile application for iOS and Android that enables driver way-finding and mobile payment options.  60 Months Prepaid</v>
      </c>
      <c r="D767" s="13" t="str">
        <f t="shared" si="27"/>
        <v>ICE</v>
      </c>
      <c r="E767" s="14" t="str">
        <v>EV-EVC-APP-60</v>
      </c>
      <c r="F767" s="13" t="str">
        <f t="shared" si="28"/>
        <v>EV-EVC-APP-60</v>
      </c>
      <c r="G767" s="13">
        <v>1</v>
      </c>
      <c r="H767" s="11">
        <f>_xlfn.XLOOKUP(E767,[1]!pnp[Product Code],[1]!pnp[MSRP],"Legacy Product")</f>
        <v>1200</v>
      </c>
      <c r="I767" s="12"/>
      <c r="J767" s="11"/>
      <c r="K767" s="10"/>
      <c r="L767" s="9">
        <f t="shared" si="29"/>
        <v>763</v>
      </c>
      <c r="M767" s="8">
        <f>_xlfn.XLOOKUP(E767,[1]!pnp[Product Code],[1]!pnp[MSRP],"Legacy Product")</f>
        <v>1200</v>
      </c>
      <c r="N767" s="7">
        <f>_xlfn.XLOOKUP(E767,[1]!pnp[Product Code],[1]!pnp[OEM Customer (FT1)],"Legacy Product")</f>
        <v>1200</v>
      </c>
      <c r="O767" s="6">
        <f t="shared" si="26"/>
        <v>0</v>
      </c>
    </row>
    <row r="768" spans="1:15" x14ac:dyDescent="0.35">
      <c r="A768" s="14">
        <v>764</v>
      </c>
      <c r="B768" s="13" t="str">
        <f>_xlfn.XLOOKUP(E768,[1]!pnp[Product Code],[1]!pnp[Product Name],"Legacy Product")</f>
        <v>EVC Roaming - 72 Months Prepaid</v>
      </c>
      <c r="C768" s="13" t="str">
        <f>_xlfn.XLOOKUP(E768,[1]!pnp[Product Code],[1]!pnp[Product Description],"Legacy Product")</f>
        <v>EVC Roaming - Mobile application for iOS and Android that enables driver way-finding and mobile payment options.  72 Months Prepaid</v>
      </c>
      <c r="D768" s="13" t="str">
        <f t="shared" si="27"/>
        <v>ICE</v>
      </c>
      <c r="E768" s="14" t="str">
        <v>EV-EVC-APP-72</v>
      </c>
      <c r="F768" s="13" t="str">
        <f t="shared" si="28"/>
        <v>EV-EVC-APP-72</v>
      </c>
      <c r="G768" s="13">
        <v>1</v>
      </c>
      <c r="H768" s="11">
        <f>_xlfn.XLOOKUP(E768,[1]!pnp[Product Code],[1]!pnp[MSRP],"Legacy Product")</f>
        <v>1440</v>
      </c>
      <c r="I768" s="12"/>
      <c r="J768" s="11"/>
      <c r="K768" s="10"/>
      <c r="L768" s="9">
        <f t="shared" si="29"/>
        <v>764</v>
      </c>
      <c r="M768" s="8">
        <f>_xlfn.XLOOKUP(E768,[1]!pnp[Product Code],[1]!pnp[MSRP],"Legacy Product")</f>
        <v>1440</v>
      </c>
      <c r="N768" s="7">
        <f>_xlfn.XLOOKUP(E768,[1]!pnp[Product Code],[1]!pnp[OEM Customer (FT1)],"Legacy Product")</f>
        <v>1440</v>
      </c>
      <c r="O768" s="6">
        <f t="shared" si="26"/>
        <v>0</v>
      </c>
    </row>
    <row r="769" spans="1:15" x14ac:dyDescent="0.35">
      <c r="A769" s="14">
        <v>765</v>
      </c>
      <c r="B769" s="13" t="str">
        <f>_xlfn.XLOOKUP(E769,[1]!pnp[Product Code],[1]!pnp[Product Name],"Legacy Product")</f>
        <v>EVC Roaming - 84 Months Prepaid</v>
      </c>
      <c r="C769" s="13" t="str">
        <f>_xlfn.XLOOKUP(E769,[1]!pnp[Product Code],[1]!pnp[Product Description],"Legacy Product")</f>
        <v>EVC Roaming - Mobile application for iOS and Android that enables driver way-finding and mobile payment options.  84 Months Prepaid</v>
      </c>
      <c r="D769" s="13" t="str">
        <f t="shared" si="27"/>
        <v>ICE</v>
      </c>
      <c r="E769" s="14" t="str">
        <v>EV-EVC-APP-84</v>
      </c>
      <c r="F769" s="13" t="str">
        <f t="shared" si="28"/>
        <v>EV-EVC-APP-84</v>
      </c>
      <c r="G769" s="13">
        <v>1</v>
      </c>
      <c r="H769" s="11">
        <f>_xlfn.XLOOKUP(E769,[1]!pnp[Product Code],[1]!pnp[MSRP],"Legacy Product")</f>
        <v>1680</v>
      </c>
      <c r="I769" s="12"/>
      <c r="J769" s="11"/>
      <c r="K769" s="10"/>
      <c r="L769" s="9">
        <f t="shared" si="29"/>
        <v>765</v>
      </c>
      <c r="M769" s="8">
        <f>_xlfn.XLOOKUP(E769,[1]!pnp[Product Code],[1]!pnp[MSRP],"Legacy Product")</f>
        <v>1680</v>
      </c>
      <c r="N769" s="7">
        <f>_xlfn.XLOOKUP(E769,[1]!pnp[Product Code],[1]!pnp[OEM Customer (FT1)],"Legacy Product")</f>
        <v>1680</v>
      </c>
      <c r="O769" s="6">
        <f t="shared" si="26"/>
        <v>0</v>
      </c>
    </row>
    <row r="770" spans="1:15" x14ac:dyDescent="0.35">
      <c r="A770" s="14">
        <v>766</v>
      </c>
      <c r="B770" s="13" t="str">
        <f>_xlfn.XLOOKUP(E770,[1]!pnp[Product Code],[1]!pnp[Product Name],"Legacy Product")</f>
        <v>EVC Roaming - 96 Months Prepaid</v>
      </c>
      <c r="C770" s="13" t="str">
        <f>_xlfn.XLOOKUP(E770,[1]!pnp[Product Code],[1]!pnp[Product Description],"Legacy Product")</f>
        <v>EVC Roaming - Mobile application for iOS and Android that enables driver way-finding and mobile payment options.  96 Months Prepaid</v>
      </c>
      <c r="D770" s="13" t="str">
        <f t="shared" si="27"/>
        <v>ICE</v>
      </c>
      <c r="E770" s="14" t="str">
        <v>EV-EVC-APP-96</v>
      </c>
      <c r="F770" s="13" t="str">
        <f t="shared" si="28"/>
        <v>EV-EVC-APP-96</v>
      </c>
      <c r="G770" s="13">
        <v>1</v>
      </c>
      <c r="H770" s="11">
        <f>_xlfn.XLOOKUP(E770,[1]!pnp[Product Code],[1]!pnp[MSRP],"Legacy Product")</f>
        <v>1920</v>
      </c>
      <c r="I770" s="12"/>
      <c r="J770" s="11"/>
      <c r="K770" s="10"/>
      <c r="L770" s="9">
        <f t="shared" si="29"/>
        <v>766</v>
      </c>
      <c r="M770" s="8">
        <f>_xlfn.XLOOKUP(E770,[1]!pnp[Product Code],[1]!pnp[MSRP],"Legacy Product")</f>
        <v>1920</v>
      </c>
      <c r="N770" s="7">
        <f>_xlfn.XLOOKUP(E770,[1]!pnp[Product Code],[1]!pnp[OEM Customer (FT1)],"Legacy Product")</f>
        <v>1920</v>
      </c>
      <c r="O770" s="6">
        <f t="shared" si="26"/>
        <v>0</v>
      </c>
    </row>
    <row r="771" spans="1:15" x14ac:dyDescent="0.35">
      <c r="A771" s="14">
        <v>767</v>
      </c>
      <c r="B771" s="13" t="str">
        <f>_xlfn.XLOOKUP(E771,[1]!pnp[Product Code],[1]!pnp[Product Name],"Legacy Product")</f>
        <v>EVC Roaming Mobile App QR Sticker</v>
      </c>
      <c r="C771" s="13" t="str">
        <f>_xlfn.XLOOKUP(E771,[1]!pnp[Product Code],[1]!pnp[Product Description],"Legacy Product")</f>
        <v>EVC Roaming Mobile App QR Sticker (Dimensions: 6 in x 2.25 in). Standard Shipping Included.</v>
      </c>
      <c r="D771" s="13" t="str">
        <f t="shared" si="27"/>
        <v>ICE</v>
      </c>
      <c r="E771" s="14" t="str">
        <v>EV-EVC-APP-QRC-S</v>
      </c>
      <c r="F771" s="13" t="str">
        <f t="shared" si="28"/>
        <v>EV-EVC-APP-QRC-S</v>
      </c>
      <c r="G771" s="13">
        <v>1</v>
      </c>
      <c r="H771" s="11">
        <f>_xlfn.XLOOKUP(E771,[1]!pnp[Product Code],[1]!pnp[MSRP],"Legacy Product")</f>
        <v>100</v>
      </c>
      <c r="I771" s="12"/>
      <c r="J771" s="11"/>
      <c r="K771" s="10"/>
      <c r="L771" s="9">
        <f t="shared" si="29"/>
        <v>767</v>
      </c>
      <c r="M771" s="8">
        <f>_xlfn.XLOOKUP(E771,[1]!pnp[Product Code],[1]!pnp[MSRP],"Legacy Product")</f>
        <v>100</v>
      </c>
      <c r="N771" s="7">
        <f>_xlfn.XLOOKUP(E771,[1]!pnp[Product Code],[1]!pnp[OEM Customer (FT1)],"Legacy Product")</f>
        <v>100</v>
      </c>
      <c r="O771" s="6">
        <f t="shared" si="26"/>
        <v>0</v>
      </c>
    </row>
    <row r="772" spans="1:15" x14ac:dyDescent="0.35">
      <c r="A772" s="14">
        <v>768</v>
      </c>
      <c r="B772" s="13" t="str">
        <f>_xlfn.XLOOKUP(E772,[1]!pnp[Product Code],[1]!pnp[Product Name],"Legacy Product")</f>
        <v>EVSE Pre-Commissioning</v>
      </c>
      <c r="C772" s="13" t="str">
        <f>_xlfn.XLOOKUP(E772,[1]!pnp[Product Code],[1]!pnp[Product Description],"Legacy Product")</f>
        <v>EVSE Pre-Commissioning Services</v>
      </c>
      <c r="D772" s="13" t="str">
        <f t="shared" si="27"/>
        <v>ICE</v>
      </c>
      <c r="E772" s="14" t="str">
        <v>SVS-PRE-COMM</v>
      </c>
      <c r="F772" s="13" t="str">
        <f t="shared" si="28"/>
        <v>SVS-PRE-COMM</v>
      </c>
      <c r="G772" s="13">
        <v>1</v>
      </c>
      <c r="H772" s="11">
        <f>_xlfn.XLOOKUP(E772,[1]!pnp[Product Code],[1]!pnp[MSRP],"Legacy Product")</f>
        <v>0</v>
      </c>
      <c r="I772" s="12"/>
      <c r="J772" s="11"/>
      <c r="K772" s="10"/>
      <c r="L772" s="9">
        <f t="shared" si="29"/>
        <v>768</v>
      </c>
      <c r="M772" s="8">
        <f>_xlfn.XLOOKUP(E772,[1]!pnp[Product Code],[1]!pnp[MSRP],"Legacy Product")</f>
        <v>0</v>
      </c>
      <c r="N772" s="7">
        <f>_xlfn.XLOOKUP(E772,[1]!pnp[Product Code],[1]!pnp[OEM Customer (FT1)],"Legacy Product")</f>
        <v>0</v>
      </c>
      <c r="O772" s="6" t="str">
        <f t="shared" si="26"/>
        <v/>
      </c>
    </row>
    <row r="773" spans="1:15" x14ac:dyDescent="0.35">
      <c r="A773" s="14">
        <v>769</v>
      </c>
      <c r="B773" s="13" t="str">
        <f>_xlfn.XLOOKUP(E773,[1]!pnp[Product Code],[1]!pnp[Product Name],"Legacy Product")</f>
        <v>Extended Warranty Custom</v>
      </c>
      <c r="C773" s="13" t="str">
        <f>_xlfn.XLOOKUP(E773,[1]!pnp[Product Code],[1]!pnp[Product Description],"Legacy Product")</f>
        <v>Extended Warranty - Custom Service</v>
      </c>
      <c r="D773" s="13" t="str">
        <f t="shared" si="27"/>
        <v>ICE</v>
      </c>
      <c r="E773" s="14" t="str">
        <v>EXTW-CUSTOM</v>
      </c>
      <c r="F773" s="13" t="str">
        <f t="shared" si="28"/>
        <v>EXTW-CUSTOM</v>
      </c>
      <c r="G773" s="13">
        <v>1</v>
      </c>
      <c r="H773" s="11">
        <f>_xlfn.XLOOKUP(E773,[1]!pnp[Product Code],[1]!pnp[MSRP],"Legacy Product")</f>
        <v>0</v>
      </c>
      <c r="I773" s="12"/>
      <c r="J773" s="11"/>
      <c r="K773" s="10"/>
      <c r="L773" s="9">
        <f t="shared" si="29"/>
        <v>769</v>
      </c>
      <c r="M773" s="8">
        <f>_xlfn.XLOOKUP(E773,[1]!pnp[Product Code],[1]!pnp[MSRP],"Legacy Product")</f>
        <v>0</v>
      </c>
      <c r="N773" s="7">
        <f>_xlfn.XLOOKUP(E773,[1]!pnp[Product Code],[1]!pnp[OEM Customer (FT1)],"Legacy Product")</f>
        <v>0</v>
      </c>
      <c r="O773" s="6" t="str">
        <f t="shared" ref="O773:O836" si="30">IFERROR((M773-N773)/M773,"")</f>
        <v/>
      </c>
    </row>
    <row r="774" spans="1:15" x14ac:dyDescent="0.35">
      <c r="A774" s="14">
        <v>770</v>
      </c>
      <c r="B774" s="13" t="str">
        <f>_xlfn.XLOOKUP(E774,[1]!pnp[Product Code],[1]!pnp[Product Name],"Legacy Product")</f>
        <v>Extended Warranty ACL2 - 1 Year</v>
      </c>
      <c r="C774" s="13" t="str">
        <f>_xlfn.XLOOKUP(E774,[1]!pnp[Product Code],[1]!pnp[Product Description],"Legacy Product")</f>
        <v>Extended Warranty for EVSE AC Level 2 Charging Station. Adds 1 year onto standard manufacturer warranty. 3 years total coverage.</v>
      </c>
      <c r="D774" s="13" t="str">
        <f t="shared" si="27"/>
        <v>ICE</v>
      </c>
      <c r="E774" s="14" t="str">
        <v>EXTW-ACL2-12</v>
      </c>
      <c r="F774" s="13" t="str">
        <f t="shared" si="28"/>
        <v>EXTW-ACL2-12</v>
      </c>
      <c r="G774" s="13">
        <v>1</v>
      </c>
      <c r="H774" s="11">
        <f>_xlfn.XLOOKUP(E774,[1]!pnp[Product Code],[1]!pnp[MSRP],"Legacy Product")</f>
        <v>113</v>
      </c>
      <c r="I774" s="12"/>
      <c r="J774" s="11"/>
      <c r="K774" s="10"/>
      <c r="L774" s="9">
        <f t="shared" si="29"/>
        <v>770</v>
      </c>
      <c r="M774" s="8">
        <f>_xlfn.XLOOKUP(E774,[1]!pnp[Product Code],[1]!pnp[MSRP],"Legacy Product")</f>
        <v>113</v>
      </c>
      <c r="N774" s="7">
        <f>_xlfn.XLOOKUP(E774,[1]!pnp[Product Code],[1]!pnp[OEM Customer (FT1)],"Legacy Product")</f>
        <v>113</v>
      </c>
      <c r="O774" s="6">
        <f t="shared" si="30"/>
        <v>0</v>
      </c>
    </row>
    <row r="775" spans="1:15" x14ac:dyDescent="0.35">
      <c r="A775" s="14">
        <v>771</v>
      </c>
      <c r="B775" s="13" t="str">
        <f>_xlfn.XLOOKUP(E775,[1]!pnp[Product Code],[1]!pnp[Product Name],"Legacy Product")</f>
        <v>Extended Warranty ACL2 - 2 Year</v>
      </c>
      <c r="C775" s="13" t="str">
        <f>_xlfn.XLOOKUP(E775,[1]!pnp[Product Code],[1]!pnp[Product Description],"Legacy Product")</f>
        <v>Extended Warranty for EVSE AC Level 2 Charging Station. Adds 2 years onto standard manufacturer warranty. 4 years total coverage.</v>
      </c>
      <c r="D775" s="13" t="str">
        <f t="shared" si="27"/>
        <v>ICE</v>
      </c>
      <c r="E775" s="14" t="str">
        <v>EXTW-ACL2-24</v>
      </c>
      <c r="F775" s="13" t="str">
        <f t="shared" si="28"/>
        <v>EXTW-ACL2-24</v>
      </c>
      <c r="G775" s="13">
        <v>1</v>
      </c>
      <c r="H775" s="11">
        <f>_xlfn.XLOOKUP(E775,[1]!pnp[Product Code],[1]!pnp[MSRP],"Legacy Product")</f>
        <v>168</v>
      </c>
      <c r="I775" s="12"/>
      <c r="J775" s="11"/>
      <c r="K775" s="10"/>
      <c r="L775" s="9">
        <f t="shared" si="29"/>
        <v>771</v>
      </c>
      <c r="M775" s="8">
        <f>_xlfn.XLOOKUP(E775,[1]!pnp[Product Code],[1]!pnp[MSRP],"Legacy Product")</f>
        <v>168</v>
      </c>
      <c r="N775" s="7">
        <f>_xlfn.XLOOKUP(E775,[1]!pnp[Product Code],[1]!pnp[OEM Customer (FT1)],"Legacy Product")</f>
        <v>168</v>
      </c>
      <c r="O775" s="6">
        <f t="shared" si="30"/>
        <v>0</v>
      </c>
    </row>
    <row r="776" spans="1:15" x14ac:dyDescent="0.35">
      <c r="A776" s="14">
        <v>772</v>
      </c>
      <c r="B776" s="13" t="str">
        <f>_xlfn.XLOOKUP(E776,[1]!pnp[Product Code],[1]!pnp[Product Name],"Legacy Product")</f>
        <v>Extended Warranty ACL2 - 3 Year</v>
      </c>
      <c r="C776" s="13" t="str">
        <f>_xlfn.XLOOKUP(E776,[1]!pnp[Product Code],[1]!pnp[Product Description],"Legacy Product")</f>
        <v>Extended Warranty for EVSE AC Level 2 Charging Station. Adds 3 years onto standard manufacturer warranty. 5 years total coverage.</v>
      </c>
      <c r="D776" s="13" t="str">
        <f t="shared" si="27"/>
        <v>ICE</v>
      </c>
      <c r="E776" s="14" t="str">
        <v>EXTW-ACL2-36</v>
      </c>
      <c r="F776" s="13" t="str">
        <f t="shared" si="28"/>
        <v>EXTW-ACL2-36</v>
      </c>
      <c r="G776" s="13">
        <v>1</v>
      </c>
      <c r="H776" s="11">
        <f>_xlfn.XLOOKUP(E776,[1]!pnp[Product Code],[1]!pnp[MSRP],"Legacy Product")</f>
        <v>262</v>
      </c>
      <c r="I776" s="12"/>
      <c r="J776" s="11"/>
      <c r="K776" s="10"/>
      <c r="L776" s="9">
        <f t="shared" si="29"/>
        <v>772</v>
      </c>
      <c r="M776" s="8">
        <f>_xlfn.XLOOKUP(E776,[1]!pnp[Product Code],[1]!pnp[MSRP],"Legacy Product")</f>
        <v>262</v>
      </c>
      <c r="N776" s="7">
        <f>_xlfn.XLOOKUP(E776,[1]!pnp[Product Code],[1]!pnp[OEM Customer (FT1)],"Legacy Product")</f>
        <v>262</v>
      </c>
      <c r="O776" s="6">
        <f t="shared" si="30"/>
        <v>0</v>
      </c>
    </row>
    <row r="777" spans="1:15" x14ac:dyDescent="0.35">
      <c r="A777" s="14">
        <v>773</v>
      </c>
      <c r="B777" s="13" t="str">
        <f>_xlfn.XLOOKUP(E777,[1]!pnp[Product Code],[1]!pnp[Product Name],"Legacy Product")</f>
        <v>Extended Warranty DCFC AiO High - 1 Year</v>
      </c>
      <c r="C777" s="13" t="str">
        <f>_xlfn.XLOOKUP(E777,[1]!pnp[Product Code],[1]!pnp[Product Description],"Legacy Product")</f>
        <v>Extended Warranty for EVSE DC Fast Charging All-in-One High Station (ICE-180/Terra 184). Adds 1 year onto standard manufacturer warranty. 3 years total coverage.</v>
      </c>
      <c r="D777" s="13" t="str">
        <f t="shared" si="27"/>
        <v>ICE</v>
      </c>
      <c r="E777" s="14" t="str">
        <v>EXTW-DCAIOH-12</v>
      </c>
      <c r="F777" s="13" t="str">
        <f t="shared" si="28"/>
        <v>EXTW-DCAIOH-12</v>
      </c>
      <c r="G777" s="13">
        <v>1</v>
      </c>
      <c r="H777" s="11">
        <f>_xlfn.XLOOKUP(E777,[1]!pnp[Product Code],[1]!pnp[MSRP],"Legacy Product")</f>
        <v>3626</v>
      </c>
      <c r="I777" s="12"/>
      <c r="J777" s="11"/>
      <c r="K777" s="10"/>
      <c r="L777" s="9">
        <f t="shared" si="29"/>
        <v>773</v>
      </c>
      <c r="M777" s="8">
        <f>_xlfn.XLOOKUP(E777,[1]!pnp[Product Code],[1]!pnp[MSRP],"Legacy Product")</f>
        <v>3626</v>
      </c>
      <c r="N777" s="7">
        <f>_xlfn.XLOOKUP(E777,[1]!pnp[Product Code],[1]!pnp[OEM Customer (FT1)],"Legacy Product")</f>
        <v>3626</v>
      </c>
      <c r="O777" s="6">
        <f t="shared" si="30"/>
        <v>0</v>
      </c>
    </row>
    <row r="778" spans="1:15" x14ac:dyDescent="0.35">
      <c r="A778" s="14">
        <v>774</v>
      </c>
      <c r="B778" s="13" t="str">
        <f>_xlfn.XLOOKUP(E778,[1]!pnp[Product Code],[1]!pnp[Product Name],"Legacy Product")</f>
        <v>Extended Warranty DCFC AiO High - 2 Year</v>
      </c>
      <c r="C778" s="13" t="str">
        <f>_xlfn.XLOOKUP(E778,[1]!pnp[Product Code],[1]!pnp[Product Description],"Legacy Product")</f>
        <v>Extended Warranty for EVSE DC Fast Charging All-in-One High Station (ICE-180/Terra 184). Adds 2 years onto standard manufacturer warranty. 4 years total coverage.</v>
      </c>
      <c r="D778" s="13" t="str">
        <f t="shared" si="27"/>
        <v>ICE</v>
      </c>
      <c r="E778" s="14" t="str">
        <v>EXTW-DCAIOH-24</v>
      </c>
      <c r="F778" s="13" t="str">
        <f t="shared" si="28"/>
        <v>EXTW-DCAIOH-24</v>
      </c>
      <c r="G778" s="13">
        <v>1</v>
      </c>
      <c r="H778" s="11">
        <f>_xlfn.XLOOKUP(E778,[1]!pnp[Product Code],[1]!pnp[MSRP],"Legacy Product")</f>
        <v>7248</v>
      </c>
      <c r="I778" s="12"/>
      <c r="J778" s="11"/>
      <c r="K778" s="10"/>
      <c r="L778" s="9">
        <f t="shared" si="29"/>
        <v>774</v>
      </c>
      <c r="M778" s="8">
        <f>_xlfn.XLOOKUP(E778,[1]!pnp[Product Code],[1]!pnp[MSRP],"Legacy Product")</f>
        <v>7248</v>
      </c>
      <c r="N778" s="7">
        <f>_xlfn.XLOOKUP(E778,[1]!pnp[Product Code],[1]!pnp[OEM Customer (FT1)],"Legacy Product")</f>
        <v>7248</v>
      </c>
      <c r="O778" s="6">
        <f t="shared" si="30"/>
        <v>0</v>
      </c>
    </row>
    <row r="779" spans="1:15" x14ac:dyDescent="0.35">
      <c r="A779" s="14">
        <v>775</v>
      </c>
      <c r="B779" s="13" t="str">
        <f>_xlfn.XLOOKUP(E779,[1]!pnp[Product Code],[1]!pnp[Product Name],"Legacy Product")</f>
        <v>Extended Warranty DCFC AiO High - 3 Year</v>
      </c>
      <c r="C779" s="13" t="str">
        <f>_xlfn.XLOOKUP(E779,[1]!pnp[Product Code],[1]!pnp[Product Description],"Legacy Product")</f>
        <v>Extended Warranty for EVSE DC Fast Charging All-in-One High Station (ICE-180/Terra 184). Adds 3 years onto standard manufacturer warranty. 5 years total coverage.</v>
      </c>
      <c r="D779" s="13" t="str">
        <f t="shared" si="27"/>
        <v>ICE</v>
      </c>
      <c r="E779" s="14" t="str">
        <v>EXTW-DCAIOH-36</v>
      </c>
      <c r="F779" s="13" t="str">
        <f t="shared" si="28"/>
        <v>EXTW-DCAIOH-36</v>
      </c>
      <c r="G779" s="13">
        <v>1</v>
      </c>
      <c r="H779" s="11">
        <f>_xlfn.XLOOKUP(E779,[1]!pnp[Product Code],[1]!pnp[MSRP],"Legacy Product")</f>
        <v>10873</v>
      </c>
      <c r="I779" s="12"/>
      <c r="J779" s="11"/>
      <c r="K779" s="10"/>
      <c r="L779" s="9">
        <f t="shared" si="29"/>
        <v>775</v>
      </c>
      <c r="M779" s="8">
        <f>_xlfn.XLOOKUP(E779,[1]!pnp[Product Code],[1]!pnp[MSRP],"Legacy Product")</f>
        <v>10873</v>
      </c>
      <c r="N779" s="7">
        <f>_xlfn.XLOOKUP(E779,[1]!pnp[Product Code],[1]!pnp[OEM Customer (FT1)],"Legacy Product")</f>
        <v>10873</v>
      </c>
      <c r="O779" s="6">
        <f t="shared" si="30"/>
        <v>0</v>
      </c>
    </row>
    <row r="780" spans="1:15" x14ac:dyDescent="0.35">
      <c r="A780" s="14">
        <v>776</v>
      </c>
      <c r="B780" s="13" t="str">
        <f>_xlfn.XLOOKUP(E780,[1]!pnp[Product Code],[1]!pnp[Product Name],"Legacy Product")</f>
        <v>Extended Warranty DCFC AiO Low - 1 Year</v>
      </c>
      <c r="C780" s="13" t="str">
        <f>_xlfn.XLOOKUP(E780,[1]!pnp[Product Code],[1]!pnp[Product Description],"Legacy Product")</f>
        <v>Extended Warranty for EVSE DC Fast Charging All-in-One Low Station (ICE-60/Terra 54). Adds 1 year onto standard manufacturer warranty. 3 years total coverage.</v>
      </c>
      <c r="D780" s="13" t="str">
        <f t="shared" si="27"/>
        <v>ICE</v>
      </c>
      <c r="E780" s="14" t="str">
        <v>EXTW-DCAIOL-12</v>
      </c>
      <c r="F780" s="13" t="str">
        <f t="shared" si="28"/>
        <v>EXTW-DCAIOL-12</v>
      </c>
      <c r="G780" s="13">
        <v>1</v>
      </c>
      <c r="H780" s="11">
        <f>_xlfn.XLOOKUP(E780,[1]!pnp[Product Code],[1]!pnp[MSRP],"Legacy Product")</f>
        <v>1643</v>
      </c>
      <c r="I780" s="12"/>
      <c r="J780" s="11"/>
      <c r="K780" s="10"/>
      <c r="L780" s="9">
        <f t="shared" si="29"/>
        <v>776</v>
      </c>
      <c r="M780" s="8">
        <f>_xlfn.XLOOKUP(E780,[1]!pnp[Product Code],[1]!pnp[MSRP],"Legacy Product")</f>
        <v>1643</v>
      </c>
      <c r="N780" s="7">
        <f>_xlfn.XLOOKUP(E780,[1]!pnp[Product Code],[1]!pnp[OEM Customer (FT1)],"Legacy Product")</f>
        <v>1643</v>
      </c>
      <c r="O780" s="6">
        <f t="shared" si="30"/>
        <v>0</v>
      </c>
    </row>
    <row r="781" spans="1:15" x14ac:dyDescent="0.35">
      <c r="A781" s="14">
        <v>777</v>
      </c>
      <c r="B781" s="13" t="str">
        <f>_xlfn.XLOOKUP(E781,[1]!pnp[Product Code],[1]!pnp[Product Name],"Legacy Product")</f>
        <v>Extended Warranty DCFC AiO Low - 2 Year</v>
      </c>
      <c r="C781" s="13" t="str">
        <f>_xlfn.XLOOKUP(E781,[1]!pnp[Product Code],[1]!pnp[Product Description],"Legacy Product")</f>
        <v>Extended Warranty for EVSE DC Fast Charging All-in-One Low Station (ICE-60/Terra 54). Adds 2 years onto standard manufacturer warranty. 4 years total coverage.</v>
      </c>
      <c r="D781" s="13" t="str">
        <f t="shared" si="27"/>
        <v>ICE</v>
      </c>
      <c r="E781" s="14" t="str">
        <v>EXTW-DCAIOL-24</v>
      </c>
      <c r="F781" s="13" t="str">
        <f t="shared" si="28"/>
        <v>EXTW-DCAIOL-24</v>
      </c>
      <c r="G781" s="13">
        <v>1</v>
      </c>
      <c r="H781" s="11">
        <f>_xlfn.XLOOKUP(E781,[1]!pnp[Product Code],[1]!pnp[MSRP],"Legacy Product")</f>
        <v>3286</v>
      </c>
      <c r="I781" s="12"/>
      <c r="J781" s="11"/>
      <c r="K781" s="10"/>
      <c r="L781" s="9">
        <f t="shared" si="29"/>
        <v>777</v>
      </c>
      <c r="M781" s="8">
        <f>_xlfn.XLOOKUP(E781,[1]!pnp[Product Code],[1]!pnp[MSRP],"Legacy Product")</f>
        <v>3286</v>
      </c>
      <c r="N781" s="7">
        <f>_xlfn.XLOOKUP(E781,[1]!pnp[Product Code],[1]!pnp[OEM Customer (FT1)],"Legacy Product")</f>
        <v>3286</v>
      </c>
      <c r="O781" s="6">
        <f t="shared" si="30"/>
        <v>0</v>
      </c>
    </row>
    <row r="782" spans="1:15" x14ac:dyDescent="0.35">
      <c r="A782" s="14">
        <v>778</v>
      </c>
      <c r="B782" s="13" t="str">
        <f>_xlfn.XLOOKUP(E782,[1]!pnp[Product Code],[1]!pnp[Product Name],"Legacy Product")</f>
        <v>Extended Warranty DCFC AiO Low - 3 Year</v>
      </c>
      <c r="C782" s="13" t="str">
        <f>_xlfn.XLOOKUP(E782,[1]!pnp[Product Code],[1]!pnp[Product Description],"Legacy Product")</f>
        <v>Extended Warranty for EVSE DC Fast Charging All-in-One Low Station (ICE-60/Terra 54). Adds 3 years onto standard manufacturer warranty. 5 years total coverage.</v>
      </c>
      <c r="D782" s="13" t="str">
        <f t="shared" si="27"/>
        <v>ICE</v>
      </c>
      <c r="E782" s="14" t="str">
        <v>EXTW-DCAIOL-36</v>
      </c>
      <c r="F782" s="13" t="str">
        <f t="shared" si="28"/>
        <v>EXTW-DCAIOL-36</v>
      </c>
      <c r="G782" s="13">
        <v>1</v>
      </c>
      <c r="H782" s="11">
        <f>_xlfn.XLOOKUP(E782,[1]!pnp[Product Code],[1]!pnp[MSRP],"Legacy Product")</f>
        <v>4929</v>
      </c>
      <c r="I782" s="12"/>
      <c r="J782" s="11"/>
      <c r="K782" s="10"/>
      <c r="L782" s="9">
        <f t="shared" si="29"/>
        <v>778</v>
      </c>
      <c r="M782" s="8">
        <f>_xlfn.XLOOKUP(E782,[1]!pnp[Product Code],[1]!pnp[MSRP],"Legacy Product")</f>
        <v>4929</v>
      </c>
      <c r="N782" s="7">
        <f>_xlfn.XLOOKUP(E782,[1]!pnp[Product Code],[1]!pnp[OEM Customer (FT1)],"Legacy Product")</f>
        <v>4929</v>
      </c>
      <c r="O782" s="6">
        <f t="shared" si="30"/>
        <v>0</v>
      </c>
    </row>
    <row r="783" spans="1:15" x14ac:dyDescent="0.35">
      <c r="A783" s="14">
        <v>779</v>
      </c>
      <c r="B783" s="13" t="str">
        <f>_xlfn.XLOOKUP(E783,[1]!pnp[Product Code],[1]!pnp[Product Name],"Legacy Product")</f>
        <v>Extended Warranty DCFC AiO Medium - 1 Year</v>
      </c>
      <c r="C783" s="13" t="str">
        <f>_xlfn.XLOOKUP(E783,[1]!pnp[Product Code],[1]!pnp[Product Description],"Legacy Product")</f>
        <v>Extended Warranty for EVSE DC Fast Charging All-in-One Medium Station (ICE-120/Terra 124). Adds 1 year onto standard manufacturer warranty. 3 years total coverage.</v>
      </c>
      <c r="D783" s="13" t="str">
        <f t="shared" si="27"/>
        <v>ICE</v>
      </c>
      <c r="E783" s="14" t="str">
        <v>EXTW-DCAIOM-12</v>
      </c>
      <c r="F783" s="13" t="str">
        <f t="shared" si="28"/>
        <v>EXTW-DCAIOM-12</v>
      </c>
      <c r="G783" s="13">
        <v>1</v>
      </c>
      <c r="H783" s="11">
        <f>_xlfn.XLOOKUP(E783,[1]!pnp[Product Code],[1]!pnp[MSRP],"Legacy Product")</f>
        <v>2877</v>
      </c>
      <c r="I783" s="12"/>
      <c r="J783" s="11"/>
      <c r="K783" s="10"/>
      <c r="L783" s="9">
        <f t="shared" si="29"/>
        <v>779</v>
      </c>
      <c r="M783" s="8">
        <f>_xlfn.XLOOKUP(E783,[1]!pnp[Product Code],[1]!pnp[MSRP],"Legacy Product")</f>
        <v>2877</v>
      </c>
      <c r="N783" s="7">
        <f>_xlfn.XLOOKUP(E783,[1]!pnp[Product Code],[1]!pnp[OEM Customer (FT1)],"Legacy Product")</f>
        <v>2877</v>
      </c>
      <c r="O783" s="6">
        <f t="shared" si="30"/>
        <v>0</v>
      </c>
    </row>
    <row r="784" spans="1:15" x14ac:dyDescent="0.35">
      <c r="A784" s="14">
        <v>780</v>
      </c>
      <c r="B784" s="13" t="str">
        <f>_xlfn.XLOOKUP(E784,[1]!pnp[Product Code],[1]!pnp[Product Name],"Legacy Product")</f>
        <v>Extended Warranty DCFC AiO Medium - 2 Year</v>
      </c>
      <c r="C784" s="13" t="str">
        <f>_xlfn.XLOOKUP(E784,[1]!pnp[Product Code],[1]!pnp[Product Description],"Legacy Product")</f>
        <v>Extended Warranty for EVSE DC Fast Charging All-in-One Medium Station (ICE-120/Terra 124). Adds 2 years onto standard manufacturer warranty. 4 years total coverage.</v>
      </c>
      <c r="D784" s="13" t="str">
        <f t="shared" si="27"/>
        <v>ICE</v>
      </c>
      <c r="E784" s="14" t="str">
        <v>EXTW-DCAIOM-24</v>
      </c>
      <c r="F784" s="13" t="str">
        <f t="shared" si="28"/>
        <v>EXTW-DCAIOM-24</v>
      </c>
      <c r="G784" s="13">
        <v>1</v>
      </c>
      <c r="H784" s="11">
        <f>_xlfn.XLOOKUP(E784,[1]!pnp[Product Code],[1]!pnp[MSRP],"Legacy Product")</f>
        <v>5757</v>
      </c>
      <c r="I784" s="12"/>
      <c r="J784" s="11"/>
      <c r="K784" s="10"/>
      <c r="L784" s="9">
        <f t="shared" si="29"/>
        <v>780</v>
      </c>
      <c r="M784" s="8">
        <f>_xlfn.XLOOKUP(E784,[1]!pnp[Product Code],[1]!pnp[MSRP],"Legacy Product")</f>
        <v>5757</v>
      </c>
      <c r="N784" s="7">
        <f>_xlfn.XLOOKUP(E784,[1]!pnp[Product Code],[1]!pnp[OEM Customer (FT1)],"Legacy Product")</f>
        <v>5757</v>
      </c>
      <c r="O784" s="6">
        <f t="shared" si="30"/>
        <v>0</v>
      </c>
    </row>
    <row r="785" spans="1:15" x14ac:dyDescent="0.35">
      <c r="A785" s="14">
        <v>781</v>
      </c>
      <c r="B785" s="13" t="str">
        <f>_xlfn.XLOOKUP(E785,[1]!pnp[Product Code],[1]!pnp[Product Name],"Legacy Product")</f>
        <v>Extended Warranty DCFC AiO Medium - 3 Year</v>
      </c>
      <c r="C785" s="13" t="str">
        <f>_xlfn.XLOOKUP(E785,[1]!pnp[Product Code],[1]!pnp[Product Description],"Legacy Product")</f>
        <v>Extended Warranty for EVSE DC Fast Charging All-in-One Medium Station (ICE-120/Terra 124). Adds 3 years onto standard manufacturer warranty. 5 years total coverage.</v>
      </c>
      <c r="D785" s="13" t="str">
        <f t="shared" si="27"/>
        <v>ICE</v>
      </c>
      <c r="E785" s="14" t="str">
        <v>EXTW-DCAIOM-36</v>
      </c>
      <c r="F785" s="13" t="str">
        <f t="shared" si="28"/>
        <v>EXTW-DCAIOM-36</v>
      </c>
      <c r="G785" s="13">
        <v>1</v>
      </c>
      <c r="H785" s="11">
        <f>_xlfn.XLOOKUP(E785,[1]!pnp[Product Code],[1]!pnp[MSRP],"Legacy Product")</f>
        <v>8636</v>
      </c>
      <c r="I785" s="12"/>
      <c r="J785" s="11"/>
      <c r="K785" s="10"/>
      <c r="L785" s="9">
        <f t="shared" si="29"/>
        <v>781</v>
      </c>
      <c r="M785" s="8">
        <f>_xlfn.XLOOKUP(E785,[1]!pnp[Product Code],[1]!pnp[MSRP],"Legacy Product")</f>
        <v>8636</v>
      </c>
      <c r="N785" s="7">
        <f>_xlfn.XLOOKUP(E785,[1]!pnp[Product Code],[1]!pnp[OEM Customer (FT1)],"Legacy Product")</f>
        <v>8636</v>
      </c>
      <c r="O785" s="6">
        <f t="shared" si="30"/>
        <v>0</v>
      </c>
    </row>
    <row r="786" spans="1:15" x14ac:dyDescent="0.35">
      <c r="A786" s="14">
        <v>782</v>
      </c>
      <c r="B786" s="13" t="str">
        <f>_xlfn.XLOOKUP(E786,[1]!pnp[Product Code],[1]!pnp[Product Name],"Legacy Product")</f>
        <v>Extended Warranty DCWB &amp; ICE Micro Dispenser - 3 Year</v>
      </c>
      <c r="C786" s="13" t="str">
        <f>_xlfn.XLOOKUP(E786,[1]!pnp[Product Code],[1]!pnp[Product Description],"Legacy Product")</f>
        <v>Extended Warranty for EVSE DC Wallbox Charging Station (ICE-30/Terra DCWB),  ICE Micro Dispenser. Adds 3 years onto standard manufacturer warranty. 5 years total coverage.</v>
      </c>
      <c r="D786" s="13" t="str">
        <f t="shared" si="27"/>
        <v>ICE</v>
      </c>
      <c r="E786" s="14" t="str">
        <v>EXTW-DCWB-36</v>
      </c>
      <c r="F786" s="13" t="str">
        <f t="shared" si="28"/>
        <v>EXTW-DCWB-36</v>
      </c>
      <c r="G786" s="13">
        <v>1</v>
      </c>
      <c r="H786" s="11">
        <f>_xlfn.XLOOKUP(E786,[1]!pnp[Product Code],[1]!pnp[MSRP],"Legacy Product")</f>
        <v>3563</v>
      </c>
      <c r="I786" s="12"/>
      <c r="J786" s="11"/>
      <c r="K786" s="10"/>
      <c r="L786" s="9">
        <f t="shared" si="29"/>
        <v>782</v>
      </c>
      <c r="M786" s="8">
        <f>_xlfn.XLOOKUP(E786,[1]!pnp[Product Code],[1]!pnp[MSRP],"Legacy Product")</f>
        <v>3563</v>
      </c>
      <c r="N786" s="7">
        <f>_xlfn.XLOOKUP(E786,[1]!pnp[Product Code],[1]!pnp[OEM Customer (FT1)],"Legacy Product")</f>
        <v>3563</v>
      </c>
      <c r="O786" s="6">
        <f t="shared" si="30"/>
        <v>0</v>
      </c>
    </row>
    <row r="787" spans="1:15" x14ac:dyDescent="0.35">
      <c r="A787" s="14">
        <v>783</v>
      </c>
      <c r="B787" s="13" t="str">
        <f>_xlfn.XLOOKUP(E787,[1]!pnp[Product Code],[1]!pnp[Product Name],"Legacy Product")</f>
        <v>Extended Warranty DCWB &amp; ICE Micro Dispenser - 1 Year</v>
      </c>
      <c r="C787" s="13" t="str">
        <f>_xlfn.XLOOKUP(E787,[1]!pnp[Product Code],[1]!pnp[Product Description],"Legacy Product")</f>
        <v>Extended Warranty for EVSE DC Wallbox Charging Station (ICE-30/Terra DCWB), ICE Micro Dispenser. Adds 1 year onto standard manufacturer warranty. 3 years total coverage.</v>
      </c>
      <c r="D787" s="13" t="str">
        <f t="shared" ref="D787:D850" si="31">IF(OR(LEFT(E787,3)="ADC",LEFT(E787,3)="AL2"), "ABB E-mobility Inc.", "ICE")</f>
        <v>ICE</v>
      </c>
      <c r="E787" s="14" t="str">
        <v>EXTW-DCWB-12</v>
      </c>
      <c r="F787" s="13" t="str">
        <f t="shared" ref="F787:F850" si="32">E787</f>
        <v>EXTW-DCWB-12</v>
      </c>
      <c r="G787" s="13">
        <v>1</v>
      </c>
      <c r="H787" s="11">
        <f>_xlfn.XLOOKUP(E787,[1]!pnp[Product Code],[1]!pnp[MSRP],"Legacy Product")</f>
        <v>990</v>
      </c>
      <c r="I787" s="12"/>
      <c r="J787" s="11"/>
      <c r="K787" s="10"/>
      <c r="L787" s="9">
        <f t="shared" ref="L787:L850" si="33">A787</f>
        <v>783</v>
      </c>
      <c r="M787" s="8">
        <f>_xlfn.XLOOKUP(E787,[1]!pnp[Product Code],[1]!pnp[MSRP],"Legacy Product")</f>
        <v>990</v>
      </c>
      <c r="N787" s="7">
        <f>_xlfn.XLOOKUP(E787,[1]!pnp[Product Code],[1]!pnp[OEM Customer (FT1)],"Legacy Product")</f>
        <v>990</v>
      </c>
      <c r="O787" s="6">
        <f t="shared" si="30"/>
        <v>0</v>
      </c>
    </row>
    <row r="788" spans="1:15" x14ac:dyDescent="0.35">
      <c r="A788" s="14">
        <v>784</v>
      </c>
      <c r="B788" s="13" t="str">
        <f>_xlfn.XLOOKUP(E788,[1]!pnp[Product Code],[1]!pnp[Product Name],"Legacy Product")</f>
        <v>Extended Warranty DCWB &amp; ICE Micro Dispenser - 2 Year</v>
      </c>
      <c r="C788" s="13" t="str">
        <f>_xlfn.XLOOKUP(E788,[1]!pnp[Product Code],[1]!pnp[Product Description],"Legacy Product")</f>
        <v>Extended Warranty for EVSE DC Wallbox Charging Station (ICE-30/Terra DCWB), ICE Micro Dispenser. Adds 2 years onto standard manufacturer warranty. 4 years total coverage.</v>
      </c>
      <c r="D788" s="13" t="str">
        <f t="shared" si="31"/>
        <v>ICE</v>
      </c>
      <c r="E788" s="14" t="str">
        <v>EXTW-DCWB-24</v>
      </c>
      <c r="F788" s="13" t="str">
        <f t="shared" si="32"/>
        <v>EXTW-DCWB-24</v>
      </c>
      <c r="G788" s="13">
        <v>1</v>
      </c>
      <c r="H788" s="11">
        <f>_xlfn.XLOOKUP(E788,[1]!pnp[Product Code],[1]!pnp[MSRP],"Legacy Product")</f>
        <v>2177</v>
      </c>
      <c r="I788" s="12"/>
      <c r="J788" s="11"/>
      <c r="K788" s="10"/>
      <c r="L788" s="9">
        <f t="shared" si="33"/>
        <v>784</v>
      </c>
      <c r="M788" s="8">
        <f>_xlfn.XLOOKUP(E788,[1]!pnp[Product Code],[1]!pnp[MSRP],"Legacy Product")</f>
        <v>2177</v>
      </c>
      <c r="N788" s="7">
        <f>_xlfn.XLOOKUP(E788,[1]!pnp[Product Code],[1]!pnp[OEM Customer (FT1)],"Legacy Product")</f>
        <v>2177</v>
      </c>
      <c r="O788" s="6">
        <f t="shared" si="30"/>
        <v>0</v>
      </c>
    </row>
    <row r="789" spans="1:15" x14ac:dyDescent="0.35">
      <c r="A789" s="14">
        <v>785</v>
      </c>
      <c r="B789" s="13" t="str">
        <f>_xlfn.XLOOKUP(E789,[1]!pnp[Product Code],[1]!pnp[Product Name],"Legacy Product")</f>
        <v>Extended Warranty Dual ACL2 - 1 Year</v>
      </c>
      <c r="C789" s="13" t="str">
        <f>_xlfn.XLOOKUP(E789,[1]!pnp[Product Code],[1]!pnp[Product Description],"Legacy Product")</f>
        <v>Extended Warranty for EVSE Dual AC Level 2 Charging Station (ICE Dual 80AC). Adds 1 year onto standard manufacturer warranty. 3 years total coverage.</v>
      </c>
      <c r="D789" s="13" t="str">
        <f t="shared" si="31"/>
        <v>ICE</v>
      </c>
      <c r="E789" s="14" t="str">
        <v>EXTW-DACL2-12</v>
      </c>
      <c r="F789" s="13" t="str">
        <f t="shared" si="32"/>
        <v>EXTW-DACL2-12</v>
      </c>
      <c r="G789" s="13">
        <v>1</v>
      </c>
      <c r="H789" s="11">
        <f>_xlfn.XLOOKUP(E789,[1]!pnp[Product Code],[1]!pnp[MSRP],"Legacy Product")</f>
        <v>552</v>
      </c>
      <c r="I789" s="12"/>
      <c r="J789" s="11"/>
      <c r="K789" s="10"/>
      <c r="L789" s="9">
        <f t="shared" si="33"/>
        <v>785</v>
      </c>
      <c r="M789" s="8">
        <f>_xlfn.XLOOKUP(E789,[1]!pnp[Product Code],[1]!pnp[MSRP],"Legacy Product")</f>
        <v>552</v>
      </c>
      <c r="N789" s="7">
        <f>_xlfn.XLOOKUP(E789,[1]!pnp[Product Code],[1]!pnp[OEM Customer (FT1)],"Legacy Product")</f>
        <v>552</v>
      </c>
      <c r="O789" s="6">
        <f t="shared" si="30"/>
        <v>0</v>
      </c>
    </row>
    <row r="790" spans="1:15" x14ac:dyDescent="0.35">
      <c r="A790" s="14">
        <v>786</v>
      </c>
      <c r="B790" s="13" t="str">
        <f>_xlfn.XLOOKUP(E790,[1]!pnp[Product Code],[1]!pnp[Product Name],"Legacy Product")</f>
        <v>Extended Warranty Dual ACL2 - 2 Year</v>
      </c>
      <c r="C790" s="13" t="str">
        <f>_xlfn.XLOOKUP(E790,[1]!pnp[Product Code],[1]!pnp[Product Description],"Legacy Product")</f>
        <v>Extended Warranty for EVSE Dual AC Level 2 Charging Station (ICE Dual 80AC). Adds 2 years onto standard manufacturer warranty. 4 years total coverage.</v>
      </c>
      <c r="D790" s="13" t="str">
        <f t="shared" si="31"/>
        <v>ICE</v>
      </c>
      <c r="E790" s="14" t="str">
        <v>EXTW-DACL2-24</v>
      </c>
      <c r="F790" s="13" t="str">
        <f t="shared" si="32"/>
        <v>EXTW-DACL2-24</v>
      </c>
      <c r="G790" s="13">
        <v>1</v>
      </c>
      <c r="H790" s="11">
        <f>_xlfn.XLOOKUP(E790,[1]!pnp[Product Code],[1]!pnp[MSRP],"Legacy Product")</f>
        <v>1173</v>
      </c>
      <c r="I790" s="12"/>
      <c r="J790" s="11"/>
      <c r="K790" s="10"/>
      <c r="L790" s="9">
        <f t="shared" si="33"/>
        <v>786</v>
      </c>
      <c r="M790" s="8">
        <f>_xlfn.XLOOKUP(E790,[1]!pnp[Product Code],[1]!pnp[MSRP],"Legacy Product")</f>
        <v>1173</v>
      </c>
      <c r="N790" s="7">
        <f>_xlfn.XLOOKUP(E790,[1]!pnp[Product Code],[1]!pnp[OEM Customer (FT1)],"Legacy Product")</f>
        <v>1173</v>
      </c>
      <c r="O790" s="6">
        <f t="shared" si="30"/>
        <v>0</v>
      </c>
    </row>
    <row r="791" spans="1:15" x14ac:dyDescent="0.35">
      <c r="A791" s="14">
        <v>787</v>
      </c>
      <c r="B791" s="13" t="str">
        <f>_xlfn.XLOOKUP(E791,[1]!pnp[Product Code],[1]!pnp[Product Name],"Legacy Product")</f>
        <v>Extended Warranty Dual ACL2 - 3 Year</v>
      </c>
      <c r="C791" s="13" t="str">
        <f>_xlfn.XLOOKUP(E791,[1]!pnp[Product Code],[1]!pnp[Product Description],"Legacy Product")</f>
        <v>Extended Warranty for EVSE Dual AC Level 2 Charging Station (ICE Dual 80AC). Adds 3 years onto standard manufacturer warranty. 5 years total coverage.</v>
      </c>
      <c r="D791" s="13" t="str">
        <f t="shared" si="31"/>
        <v>ICE</v>
      </c>
      <c r="E791" s="14" t="str">
        <v>EXTW-DACL2-36</v>
      </c>
      <c r="F791" s="13" t="str">
        <f t="shared" si="32"/>
        <v>EXTW-DACL2-36</v>
      </c>
      <c r="G791" s="13">
        <v>1</v>
      </c>
      <c r="H791" s="11">
        <f>_xlfn.XLOOKUP(E791,[1]!pnp[Product Code],[1]!pnp[MSRP],"Legacy Product")</f>
        <v>1913</v>
      </c>
      <c r="I791" s="12"/>
      <c r="J791" s="11"/>
      <c r="K791" s="10"/>
      <c r="L791" s="9">
        <f t="shared" si="33"/>
        <v>787</v>
      </c>
      <c r="M791" s="8">
        <f>_xlfn.XLOOKUP(E791,[1]!pnp[Product Code],[1]!pnp[MSRP],"Legacy Product")</f>
        <v>1913</v>
      </c>
      <c r="N791" s="7">
        <f>_xlfn.XLOOKUP(E791,[1]!pnp[Product Code],[1]!pnp[OEM Customer (FT1)],"Legacy Product")</f>
        <v>1913</v>
      </c>
      <c r="O791" s="6">
        <f t="shared" si="30"/>
        <v>0</v>
      </c>
    </row>
    <row r="792" spans="1:15" x14ac:dyDescent="0.35">
      <c r="A792" s="14">
        <v>788</v>
      </c>
      <c r="B792" s="13" t="str">
        <f>_xlfn.XLOOKUP(E792,[1]!pnp[Product Code],[1]!pnp[Product Name],"Legacy Product")</f>
        <v>Extended Warranty HP Battery Cube - 1 Year</v>
      </c>
      <c r="C792" s="13" t="str">
        <f>_xlfn.XLOOKUP(E792,[1]!pnp[Product Code],[1]!pnp[Product Description],"Legacy Product")</f>
        <v>Extended Warranty for EVSE High Power Battery Cube Station. Adds 1 year onto standard manufacturer warranty. 3 years total coverage.</v>
      </c>
      <c r="D792" s="13" t="str">
        <f t="shared" si="31"/>
        <v>ICE</v>
      </c>
      <c r="E792" s="14" t="str">
        <v>EXTW-HPBC-12</v>
      </c>
      <c r="F792" s="13" t="str">
        <f t="shared" si="32"/>
        <v>EXTW-HPBC-12</v>
      </c>
      <c r="G792" s="13">
        <v>1</v>
      </c>
      <c r="H792" s="11">
        <f>_xlfn.XLOOKUP(E792,[1]!pnp[Product Code],[1]!pnp[MSRP],"Legacy Product")</f>
        <v>2517</v>
      </c>
      <c r="I792" s="12"/>
      <c r="J792" s="11"/>
      <c r="K792" s="10"/>
      <c r="L792" s="9">
        <f t="shared" si="33"/>
        <v>788</v>
      </c>
      <c r="M792" s="8">
        <f>_xlfn.XLOOKUP(E792,[1]!pnp[Product Code],[1]!pnp[MSRP],"Legacy Product")</f>
        <v>2517</v>
      </c>
      <c r="N792" s="7">
        <f>_xlfn.XLOOKUP(E792,[1]!pnp[Product Code],[1]!pnp[OEM Customer (FT1)],"Legacy Product")</f>
        <v>2517</v>
      </c>
      <c r="O792" s="6">
        <f t="shared" si="30"/>
        <v>0</v>
      </c>
    </row>
    <row r="793" spans="1:15" x14ac:dyDescent="0.35">
      <c r="A793" s="14">
        <v>789</v>
      </c>
      <c r="B793" s="13" t="str">
        <f>_xlfn.XLOOKUP(E793,[1]!pnp[Product Code],[1]!pnp[Product Name],"Legacy Product")</f>
        <v>Extended Warranty HP Battery Cube - 2 Year</v>
      </c>
      <c r="C793" s="13" t="str">
        <f>_xlfn.XLOOKUP(E793,[1]!pnp[Product Code],[1]!pnp[Product Description],"Legacy Product")</f>
        <v>Extended Warranty for EVSE High Power Battery Cube Station. Adds 2 years onto standard manufacturer warranty. 4 years total coverage.</v>
      </c>
      <c r="D793" s="13" t="str">
        <f t="shared" si="31"/>
        <v>ICE</v>
      </c>
      <c r="E793" s="14" t="str">
        <v>EXTW-HPBC-24</v>
      </c>
      <c r="F793" s="13" t="str">
        <f t="shared" si="32"/>
        <v>EXTW-HPBC-24</v>
      </c>
      <c r="G793" s="13">
        <v>1</v>
      </c>
      <c r="H793" s="11">
        <f>_xlfn.XLOOKUP(E793,[1]!pnp[Product Code],[1]!pnp[MSRP],"Legacy Product")</f>
        <v>5866</v>
      </c>
      <c r="I793" s="12"/>
      <c r="J793" s="11"/>
      <c r="K793" s="10"/>
      <c r="L793" s="9">
        <f t="shared" si="33"/>
        <v>789</v>
      </c>
      <c r="M793" s="8">
        <f>_xlfn.XLOOKUP(E793,[1]!pnp[Product Code],[1]!pnp[MSRP],"Legacy Product")</f>
        <v>5866</v>
      </c>
      <c r="N793" s="7">
        <f>_xlfn.XLOOKUP(E793,[1]!pnp[Product Code],[1]!pnp[OEM Customer (FT1)],"Legacy Product")</f>
        <v>5866</v>
      </c>
      <c r="O793" s="6">
        <f t="shared" si="30"/>
        <v>0</v>
      </c>
    </row>
    <row r="794" spans="1:15" x14ac:dyDescent="0.35">
      <c r="A794" s="14">
        <v>790</v>
      </c>
      <c r="B794" s="13" t="str">
        <f>_xlfn.XLOOKUP(E794,[1]!pnp[Product Code],[1]!pnp[Product Name],"Legacy Product")</f>
        <v>Extended Warranty HP Battery Cube - 3 Year</v>
      </c>
      <c r="C794" s="13" t="str">
        <f>_xlfn.XLOOKUP(E794,[1]!pnp[Product Code],[1]!pnp[Product Description],"Legacy Product")</f>
        <v>Extended Warranty for EVSE High Power Battery Cube Station. Adds 3 years onto standard manufacturer warranty. 5 years total coverage.</v>
      </c>
      <c r="D794" s="13" t="str">
        <f t="shared" si="31"/>
        <v>ICE</v>
      </c>
      <c r="E794" s="14" t="str">
        <v>EXTW-HPBC-36</v>
      </c>
      <c r="F794" s="13" t="str">
        <f t="shared" si="32"/>
        <v>EXTW-HPBC-36</v>
      </c>
      <c r="G794" s="13">
        <v>1</v>
      </c>
      <c r="H794" s="11">
        <f>_xlfn.XLOOKUP(E794,[1]!pnp[Product Code],[1]!pnp[MSRP],"Legacy Product")</f>
        <v>10042</v>
      </c>
      <c r="I794" s="12"/>
      <c r="J794" s="11"/>
      <c r="K794" s="10"/>
      <c r="L794" s="9">
        <f t="shared" si="33"/>
        <v>790</v>
      </c>
      <c r="M794" s="8">
        <f>_xlfn.XLOOKUP(E794,[1]!pnp[Product Code],[1]!pnp[MSRP],"Legacy Product")</f>
        <v>10042</v>
      </c>
      <c r="N794" s="7">
        <f>_xlfn.XLOOKUP(E794,[1]!pnp[Product Code],[1]!pnp[OEM Customer (FT1)],"Legacy Product")</f>
        <v>10042</v>
      </c>
      <c r="O794" s="6">
        <f t="shared" si="30"/>
        <v>0</v>
      </c>
    </row>
    <row r="795" spans="1:15" x14ac:dyDescent="0.35">
      <c r="A795" s="14">
        <v>791</v>
      </c>
      <c r="B795" s="13" t="str">
        <f>_xlfn.XLOOKUP(E795,[1]!pnp[Product Code],[1]!pnp[Product Name],"Legacy Product")</f>
        <v>Extended Warranty HP Cabinet - 1 Year</v>
      </c>
      <c r="C795" s="13" t="str">
        <f>_xlfn.XLOOKUP(E795,[1]!pnp[Product Code],[1]!pnp[Product Description],"Legacy Product")</f>
        <v>Extended Warranty for EVSE High Power Cabinet Station. Adds 1 year onto standard manufacturer warranty. 3 years total coverage.</v>
      </c>
      <c r="D795" s="13" t="str">
        <f t="shared" si="31"/>
        <v>ICE</v>
      </c>
      <c r="E795" s="14" t="str">
        <v>EXTW-HPC-12</v>
      </c>
      <c r="F795" s="13" t="str">
        <f t="shared" si="32"/>
        <v>EXTW-HPC-12</v>
      </c>
      <c r="G795" s="13">
        <v>1</v>
      </c>
      <c r="H795" s="11">
        <f>_xlfn.XLOOKUP(E795,[1]!pnp[Product Code],[1]!pnp[MSRP],"Legacy Product")</f>
        <v>2517</v>
      </c>
      <c r="I795" s="12"/>
      <c r="J795" s="11"/>
      <c r="K795" s="10"/>
      <c r="L795" s="9">
        <f t="shared" si="33"/>
        <v>791</v>
      </c>
      <c r="M795" s="8">
        <f>_xlfn.XLOOKUP(E795,[1]!pnp[Product Code],[1]!pnp[MSRP],"Legacy Product")</f>
        <v>2517</v>
      </c>
      <c r="N795" s="7">
        <f>_xlfn.XLOOKUP(E795,[1]!pnp[Product Code],[1]!pnp[OEM Customer (FT1)],"Legacy Product")</f>
        <v>2517</v>
      </c>
      <c r="O795" s="6">
        <f t="shared" si="30"/>
        <v>0</v>
      </c>
    </row>
    <row r="796" spans="1:15" x14ac:dyDescent="0.35">
      <c r="A796" s="14">
        <v>792</v>
      </c>
      <c r="B796" s="13" t="str">
        <f>_xlfn.XLOOKUP(E796,[1]!pnp[Product Code],[1]!pnp[Product Name],"Legacy Product")</f>
        <v>Extended Warranty HP Cabinet - 2 Year</v>
      </c>
      <c r="C796" s="13" t="str">
        <f>_xlfn.XLOOKUP(E796,[1]!pnp[Product Code],[1]!pnp[Product Description],"Legacy Product")</f>
        <v>Extended Warranty for EVSE High Power Cabinet Station. Adds 2 years onto standard manufacturer warranty. 4 years total coverage.</v>
      </c>
      <c r="D796" s="13" t="str">
        <f t="shared" si="31"/>
        <v>ICE</v>
      </c>
      <c r="E796" s="14" t="str">
        <v>EXTW-HPC-24</v>
      </c>
      <c r="F796" s="13" t="str">
        <f t="shared" si="32"/>
        <v>EXTW-HPC-24</v>
      </c>
      <c r="G796" s="13">
        <v>1</v>
      </c>
      <c r="H796" s="11">
        <f>_xlfn.XLOOKUP(E796,[1]!pnp[Product Code],[1]!pnp[MSRP],"Legacy Product")</f>
        <v>5866</v>
      </c>
      <c r="I796" s="12"/>
      <c r="J796" s="11"/>
      <c r="K796" s="10"/>
      <c r="L796" s="9">
        <f t="shared" si="33"/>
        <v>792</v>
      </c>
      <c r="M796" s="8">
        <f>_xlfn.XLOOKUP(E796,[1]!pnp[Product Code],[1]!pnp[MSRP],"Legacy Product")</f>
        <v>5866</v>
      </c>
      <c r="N796" s="7">
        <f>_xlfn.XLOOKUP(E796,[1]!pnp[Product Code],[1]!pnp[OEM Customer (FT1)],"Legacy Product")</f>
        <v>5866</v>
      </c>
      <c r="O796" s="6">
        <f t="shared" si="30"/>
        <v>0</v>
      </c>
    </row>
    <row r="797" spans="1:15" x14ac:dyDescent="0.35">
      <c r="A797" s="14">
        <v>793</v>
      </c>
      <c r="B797" s="13" t="str">
        <f>_xlfn.XLOOKUP(E797,[1]!pnp[Product Code],[1]!pnp[Product Name],"Legacy Product")</f>
        <v>Extended Warranty HP Cabinet - 3 Year</v>
      </c>
      <c r="C797" s="13" t="str">
        <f>_xlfn.XLOOKUP(E797,[1]!pnp[Product Code],[1]!pnp[Product Description],"Legacy Product")</f>
        <v>Extended Warranty for EVSE High Power Cabinet Station. Adds 3 years onto standard manufacturer warranty. 5 years total coverage.</v>
      </c>
      <c r="D797" s="13" t="str">
        <f t="shared" si="31"/>
        <v>ICE</v>
      </c>
      <c r="E797" s="14" t="str">
        <v>EXTW-HPC-36</v>
      </c>
      <c r="F797" s="13" t="str">
        <f t="shared" si="32"/>
        <v>EXTW-HPC-36</v>
      </c>
      <c r="G797" s="13">
        <v>1</v>
      </c>
      <c r="H797" s="11">
        <f>_xlfn.XLOOKUP(E797,[1]!pnp[Product Code],[1]!pnp[MSRP],"Legacy Product")</f>
        <v>10042</v>
      </c>
      <c r="I797" s="12"/>
      <c r="J797" s="11"/>
      <c r="K797" s="10"/>
      <c r="L797" s="9">
        <f t="shared" si="33"/>
        <v>793</v>
      </c>
      <c r="M797" s="8">
        <f>_xlfn.XLOOKUP(E797,[1]!pnp[Product Code],[1]!pnp[MSRP],"Legacy Product")</f>
        <v>10042</v>
      </c>
      <c r="N797" s="7">
        <f>_xlfn.XLOOKUP(E797,[1]!pnp[Product Code],[1]!pnp[OEM Customer (FT1)],"Legacy Product")</f>
        <v>10042</v>
      </c>
      <c r="O797" s="6">
        <f t="shared" si="30"/>
        <v>0</v>
      </c>
    </row>
    <row r="798" spans="1:15" x14ac:dyDescent="0.35">
      <c r="A798" s="14">
        <v>794</v>
      </c>
      <c r="B798" s="13" t="str">
        <f>_xlfn.XLOOKUP(E798,[1]!pnp[Product Code],[1]!pnp[Product Name],"Legacy Product")</f>
        <v>Extended Warranty HP Dispenser - 1 Year</v>
      </c>
      <c r="C798" s="13" t="str">
        <f>_xlfn.XLOOKUP(E798,[1]!pnp[Product Code],[1]!pnp[Product Description],"Legacy Product")</f>
        <v>Extended Warranty for EVSE High Power Dispenser Station. Adds 1 year onto standard manufacturer warranty. 3 years total coverage.</v>
      </c>
      <c r="D798" s="13" t="str">
        <f t="shared" si="31"/>
        <v>ICE</v>
      </c>
      <c r="E798" s="14" t="str">
        <v>EXTW-HPD-12</v>
      </c>
      <c r="F798" s="13" t="str">
        <f t="shared" si="32"/>
        <v>EXTW-HPD-12</v>
      </c>
      <c r="G798" s="13">
        <v>1</v>
      </c>
      <c r="H798" s="11">
        <f>_xlfn.XLOOKUP(E798,[1]!pnp[Product Code],[1]!pnp[MSRP],"Legacy Product")</f>
        <v>3589</v>
      </c>
      <c r="I798" s="12"/>
      <c r="J798" s="11"/>
      <c r="K798" s="10"/>
      <c r="L798" s="9">
        <f t="shared" si="33"/>
        <v>794</v>
      </c>
      <c r="M798" s="8">
        <f>_xlfn.XLOOKUP(E798,[1]!pnp[Product Code],[1]!pnp[MSRP],"Legacy Product")</f>
        <v>3589</v>
      </c>
      <c r="N798" s="7">
        <f>_xlfn.XLOOKUP(E798,[1]!pnp[Product Code],[1]!pnp[OEM Customer (FT1)],"Legacy Product")</f>
        <v>3589</v>
      </c>
      <c r="O798" s="6">
        <f t="shared" si="30"/>
        <v>0</v>
      </c>
    </row>
    <row r="799" spans="1:15" x14ac:dyDescent="0.35">
      <c r="A799" s="14">
        <v>795</v>
      </c>
      <c r="B799" s="13" t="str">
        <f>_xlfn.XLOOKUP(E799,[1]!pnp[Product Code],[1]!pnp[Product Name],"Legacy Product")</f>
        <v>Extended Warranty HP Dispenser - 2 Year</v>
      </c>
      <c r="C799" s="13" t="str">
        <f>_xlfn.XLOOKUP(E799,[1]!pnp[Product Code],[1]!pnp[Product Description],"Legacy Product")</f>
        <v>Extended Warranty for EVSE High Power Dispenser Station. Adds 2 years onto standard manufacturer warranty. 4 years total coverage.</v>
      </c>
      <c r="D799" s="13" t="str">
        <f t="shared" si="31"/>
        <v>ICE</v>
      </c>
      <c r="E799" s="14" t="str">
        <v>EXTW-HPD-24</v>
      </c>
      <c r="F799" s="13" t="str">
        <f t="shared" si="32"/>
        <v>EXTW-HPD-24</v>
      </c>
      <c r="G799" s="13">
        <v>1</v>
      </c>
      <c r="H799" s="11">
        <f>_xlfn.XLOOKUP(E799,[1]!pnp[Product Code],[1]!pnp[MSRP],"Legacy Product")</f>
        <v>6346</v>
      </c>
      <c r="I799" s="12"/>
      <c r="J799" s="11"/>
      <c r="K799" s="10"/>
      <c r="L799" s="9">
        <f t="shared" si="33"/>
        <v>795</v>
      </c>
      <c r="M799" s="8">
        <f>_xlfn.XLOOKUP(E799,[1]!pnp[Product Code],[1]!pnp[MSRP],"Legacy Product")</f>
        <v>6346</v>
      </c>
      <c r="N799" s="7">
        <f>_xlfn.XLOOKUP(E799,[1]!pnp[Product Code],[1]!pnp[OEM Customer (FT1)],"Legacy Product")</f>
        <v>6346</v>
      </c>
      <c r="O799" s="6">
        <f t="shared" si="30"/>
        <v>0</v>
      </c>
    </row>
    <row r="800" spans="1:15" x14ac:dyDescent="0.35">
      <c r="A800" s="14">
        <v>796</v>
      </c>
      <c r="B800" s="13" t="str">
        <f>_xlfn.XLOOKUP(E800,[1]!pnp[Product Code],[1]!pnp[Product Name],"Legacy Product")</f>
        <v>Extended Warranty HP Dispenser - 3 Year</v>
      </c>
      <c r="C800" s="13" t="str">
        <f>_xlfn.XLOOKUP(E800,[1]!pnp[Product Code],[1]!pnp[Product Description],"Legacy Product")</f>
        <v>Extended Warranty for EVSE High Power Dispenser Station. Adds 3 years onto standard manufacturer warranty. 5 years total coverage.</v>
      </c>
      <c r="D800" s="13" t="str">
        <f t="shared" si="31"/>
        <v>ICE</v>
      </c>
      <c r="E800" s="14" t="str">
        <v>EXTW-HPD-36</v>
      </c>
      <c r="F800" s="13" t="str">
        <f t="shared" si="32"/>
        <v>EXTW-HPD-36</v>
      </c>
      <c r="G800" s="13">
        <v>1</v>
      </c>
      <c r="H800" s="11">
        <f>_xlfn.XLOOKUP(E800,[1]!pnp[Product Code],[1]!pnp[MSRP],"Legacy Product")</f>
        <v>8275</v>
      </c>
      <c r="I800" s="12"/>
      <c r="J800" s="11"/>
      <c r="K800" s="10"/>
      <c r="L800" s="9">
        <f t="shared" si="33"/>
        <v>796</v>
      </c>
      <c r="M800" s="8">
        <f>_xlfn.XLOOKUP(E800,[1]!pnp[Product Code],[1]!pnp[MSRP],"Legacy Product")</f>
        <v>8275</v>
      </c>
      <c r="N800" s="7">
        <f>_xlfn.XLOOKUP(E800,[1]!pnp[Product Code],[1]!pnp[OEM Customer (FT1)],"Legacy Product")</f>
        <v>8275</v>
      </c>
      <c r="O800" s="6">
        <f t="shared" si="30"/>
        <v>0</v>
      </c>
    </row>
    <row r="801" spans="1:15" x14ac:dyDescent="0.35">
      <c r="A801" s="14">
        <v>797</v>
      </c>
      <c r="B801" s="13" t="str">
        <f>_xlfn.XLOOKUP(E801,[1]!pnp[Product Code],[1]!pnp[Product Name],"Legacy Product")</f>
        <v>Pin &amp; Sleeve Female Receptacle 100A - 1P</v>
      </c>
      <c r="C801" s="13" t="str">
        <f>_xlfn.XLOOKUP(E801,[1]!pnp[Product Code],[1]!pnp[Product Description],"Legacy Product")</f>
        <v>Female Receptacle for Pin &amp; Sleeve - 100A - 1P (3 Pin Connector) - 240V - for ACL2 &amp; ABB DCWB Single Phase</v>
      </c>
      <c r="D801" s="13" t="str">
        <f t="shared" si="31"/>
        <v>ICE</v>
      </c>
      <c r="E801" s="14" t="str">
        <v>ATIA-PSFR-100A-1P</v>
      </c>
      <c r="F801" s="13" t="str">
        <f t="shared" si="32"/>
        <v>ATIA-PSFR-100A-1P</v>
      </c>
      <c r="G801" s="13">
        <v>1</v>
      </c>
      <c r="H801" s="11">
        <f>_xlfn.XLOOKUP(E801,[1]!pnp[Product Code],[1]!pnp[MSRP],"Legacy Product")</f>
        <v>730</v>
      </c>
      <c r="I801" s="12"/>
      <c r="J801" s="11"/>
      <c r="K801" s="10"/>
      <c r="L801" s="9">
        <f t="shared" si="33"/>
        <v>797</v>
      </c>
      <c r="M801" s="8">
        <f>_xlfn.XLOOKUP(E801,[1]!pnp[Product Code],[1]!pnp[MSRP],"Legacy Product")</f>
        <v>730</v>
      </c>
      <c r="N801" s="7">
        <f>_xlfn.XLOOKUP(E801,[1]!pnp[Product Code],[1]!pnp[OEM Customer (FT1)],"Legacy Product")</f>
        <v>730</v>
      </c>
      <c r="O801" s="6">
        <f t="shared" si="30"/>
        <v>0</v>
      </c>
    </row>
    <row r="802" spans="1:15" x14ac:dyDescent="0.35">
      <c r="A802" s="14">
        <v>798</v>
      </c>
      <c r="B802" s="13" t="str">
        <f>_xlfn.XLOOKUP(E802,[1]!pnp[Product Code],[1]!pnp[Product Name],"Legacy Product")</f>
        <v>Pin &amp; Sleeve Female Receptacle 100A - 3P</v>
      </c>
      <c r="C802" s="13" t="str">
        <f>_xlfn.XLOOKUP(E802,[1]!pnp[Product Code],[1]!pnp[Product Description],"Legacy Product")</f>
        <v>Female Receptacle for Pin &amp; Sleeve - 100A - 3P (5 Pin Connector) - 480V/600V - for ICE-60 &amp; Terra 54</v>
      </c>
      <c r="D802" s="13" t="str">
        <f t="shared" si="31"/>
        <v>ICE</v>
      </c>
      <c r="E802" s="14" t="str">
        <v>ATIA-PSFR-100A-3P</v>
      </c>
      <c r="F802" s="13" t="str">
        <f t="shared" si="32"/>
        <v>ATIA-PSFR-100A-3P</v>
      </c>
      <c r="G802" s="13">
        <v>1</v>
      </c>
      <c r="H802" s="11">
        <f>_xlfn.XLOOKUP(E802,[1]!pnp[Product Code],[1]!pnp[MSRP],"Legacy Product")</f>
        <v>730</v>
      </c>
      <c r="I802" s="12"/>
      <c r="J802" s="11"/>
      <c r="K802" s="10"/>
      <c r="L802" s="9">
        <f t="shared" si="33"/>
        <v>798</v>
      </c>
      <c r="M802" s="8">
        <f>_xlfn.XLOOKUP(E802,[1]!pnp[Product Code],[1]!pnp[MSRP],"Legacy Product")</f>
        <v>730</v>
      </c>
      <c r="N802" s="7">
        <f>_xlfn.XLOOKUP(E802,[1]!pnp[Product Code],[1]!pnp[OEM Customer (FT1)],"Legacy Product")</f>
        <v>730</v>
      </c>
      <c r="O802" s="6">
        <f t="shared" si="30"/>
        <v>0</v>
      </c>
    </row>
    <row r="803" spans="1:15" x14ac:dyDescent="0.35">
      <c r="A803" s="14">
        <v>799</v>
      </c>
      <c r="B803" s="13" t="str">
        <f>_xlfn.XLOOKUP(E803,[1]!pnp[Product Code],[1]!pnp[Product Name],"Legacy Product")</f>
        <v>Pin &amp; Sleeve Female Receptacle 60A - 3P - V2</v>
      </c>
      <c r="C803" s="13" t="str">
        <f>_xlfn.XLOOKUP(E803,[1]!pnp[Product Code],[1]!pnp[Product Description],"Legacy Product")</f>
        <v>Female Receptacle for Pin &amp; Sleeve 60A - 3-Phase (4 Pins, 5 Wires) - 480V - for ICE-30 &amp; Terra DCWB Three Phase</v>
      </c>
      <c r="D803" s="13" t="str">
        <f t="shared" si="31"/>
        <v>ICE</v>
      </c>
      <c r="E803" s="14" t="str">
        <v>ATIA-PSFR-60A-3P</v>
      </c>
      <c r="F803" s="13" t="str">
        <f t="shared" si="32"/>
        <v>ATIA-PSFR-60A-3P</v>
      </c>
      <c r="G803" s="13">
        <v>1</v>
      </c>
      <c r="H803" s="11">
        <f>_xlfn.XLOOKUP(E803,[1]!pnp[Product Code],[1]!pnp[MSRP],"Legacy Product")</f>
        <v>480</v>
      </c>
      <c r="I803" s="12"/>
      <c r="J803" s="11"/>
      <c r="K803" s="10"/>
      <c r="L803" s="9">
        <f t="shared" si="33"/>
        <v>799</v>
      </c>
      <c r="M803" s="8">
        <f>_xlfn.XLOOKUP(E803,[1]!pnp[Product Code],[1]!pnp[MSRP],"Legacy Product")</f>
        <v>480</v>
      </c>
      <c r="N803" s="7">
        <f>_xlfn.XLOOKUP(E803,[1]!pnp[Product Code],[1]!pnp[OEM Customer (FT1)],"Legacy Product")</f>
        <v>480</v>
      </c>
      <c r="O803" s="6">
        <f t="shared" si="30"/>
        <v>0</v>
      </c>
    </row>
    <row r="804" spans="1:15" x14ac:dyDescent="0.35">
      <c r="A804" s="14">
        <v>800</v>
      </c>
      <c r="B804" s="13" t="str">
        <f>_xlfn.XLOOKUP(E804,[1]!pnp[Product Code],[1]!pnp[Product Name],"Legacy Product")</f>
        <v>Pin &amp; Sleeve Female Receptacle 60A - 3P - V1</v>
      </c>
      <c r="C804" s="13" t="str">
        <f>_xlfn.XLOOKUP(E804,[1]!pnp[Product Code],[1]!pnp[Product Description],"Legacy Product")</f>
        <v>Female Receptacle for Pin &amp; Sleeve 60A - 3-Phase (Crouse-Hinds, 4 Poles, 5 Wires) - 480V - for ICE-30 &amp; Terra DCWB Three Phase</v>
      </c>
      <c r="D804" s="13" t="str">
        <f t="shared" si="31"/>
        <v>ICE</v>
      </c>
      <c r="E804" s="14" t="str">
        <v>ATIA-PS20-60A-V1</v>
      </c>
      <c r="F804" s="13" t="str">
        <f t="shared" si="32"/>
        <v>ATIA-PS20-60A-V1</v>
      </c>
      <c r="G804" s="13">
        <v>1</v>
      </c>
      <c r="H804" s="11">
        <f>_xlfn.XLOOKUP(E804,[1]!pnp[Product Code],[1]!pnp[MSRP],"Legacy Product")</f>
        <v>1280</v>
      </c>
      <c r="I804" s="12"/>
      <c r="J804" s="11"/>
      <c r="K804" s="10"/>
      <c r="L804" s="9">
        <f t="shared" si="33"/>
        <v>800</v>
      </c>
      <c r="M804" s="8">
        <f>_xlfn.XLOOKUP(E804,[1]!pnp[Product Code],[1]!pnp[MSRP],"Legacy Product")</f>
        <v>1280</v>
      </c>
      <c r="N804" s="7">
        <f>_xlfn.XLOOKUP(E804,[1]!pnp[Product Code],[1]!pnp[OEM Customer (FT1)],"Legacy Product")</f>
        <v>1280</v>
      </c>
      <c r="O804" s="6">
        <f t="shared" si="30"/>
        <v>0</v>
      </c>
    </row>
    <row r="805" spans="1:15" x14ac:dyDescent="0.35">
      <c r="A805" s="14">
        <v>801</v>
      </c>
      <c r="B805" s="13" t="str">
        <f>_xlfn.XLOOKUP(E805,[1]!pnp[Product Code],[1]!pnp[Product Name],"Legacy Product")</f>
        <v>ICE-55AC ACL2 Charger</v>
      </c>
      <c r="C805" s="13" t="str">
        <f>_xlfn.XLOOKUP(E805,[1]!pnp[Product Code],[1]!pnp[Product Description],"Legacy Product")</f>
        <v>FOR FEDEX ONLY - AC Level 2 Wallbox, 11.44kW @ 208V / 13.2kW @ 240V max. output, 208/240Vac out, 208/240Vac 1p input, Single SAE J1772 (55A, 25ft), Cellular, RFID</v>
      </c>
      <c r="D805" s="13" t="str">
        <f t="shared" si="31"/>
        <v>ICE</v>
      </c>
      <c r="E805" s="14" t="str">
        <v>LAC-55-240-T1-WC1R</v>
      </c>
      <c r="F805" s="13" t="str">
        <f t="shared" si="32"/>
        <v>LAC-55-240-T1-WC1R</v>
      </c>
      <c r="G805" s="13">
        <v>1</v>
      </c>
      <c r="H805" s="11">
        <f>_xlfn.XLOOKUP(E805,[1]!pnp[Product Code],[1]!pnp[MSRP],"Legacy Product")</f>
        <v>2200</v>
      </c>
      <c r="I805" s="12"/>
      <c r="J805" s="11"/>
      <c r="K805" s="10"/>
      <c r="L805" s="9">
        <f t="shared" si="33"/>
        <v>801</v>
      </c>
      <c r="M805" s="8">
        <f>_xlfn.XLOOKUP(E805,[1]!pnp[Product Code],[1]!pnp[MSRP],"Legacy Product")</f>
        <v>2200</v>
      </c>
      <c r="N805" s="7">
        <f>_xlfn.XLOOKUP(E805,[1]!pnp[Product Code],[1]!pnp[OEM Customer (FT1)],"Legacy Product")</f>
        <v>1265</v>
      </c>
      <c r="O805" s="6">
        <f t="shared" si="30"/>
        <v>0.42499999999999999</v>
      </c>
    </row>
    <row r="806" spans="1:15" x14ac:dyDescent="0.35">
      <c r="A806" s="14">
        <v>802</v>
      </c>
      <c r="B806" s="13" t="str">
        <f>_xlfn.XLOOKUP(E806,[1]!pnp[Product Code],[1]!pnp[Product Name],"Legacy Product")</f>
        <v>Zerova 48AC ACL2</v>
      </c>
      <c r="C806" s="13" t="str">
        <f>_xlfn.XLOOKUP(E806,[1]!pnp[Product Code],[1]!pnp[Product Description],"Legacy Product")</f>
        <v>For Walmart Only - Zerova AC Level 2 Wallbox, 11.5kW max. output, 240Vac 1p input, Single SAE J1772 (48A, 25ft), Cellular, RFID, ISO15118, CTEP Certified, OCPP, Energy Star</v>
      </c>
      <c r="D806" s="13" t="str">
        <f t="shared" si="31"/>
        <v>ICE</v>
      </c>
      <c r="E806" s="14" t="str">
        <v>ZEAC-48-240-T1-WC1R</v>
      </c>
      <c r="F806" s="13" t="str">
        <f t="shared" si="32"/>
        <v>ZEAC-48-240-T1-WC1R</v>
      </c>
      <c r="G806" s="13">
        <v>1</v>
      </c>
      <c r="H806" s="11">
        <f>_xlfn.XLOOKUP(E806,[1]!pnp[Product Code],[1]!pnp[MSRP],"Legacy Product")</f>
        <v>1937.5</v>
      </c>
      <c r="I806" s="12"/>
      <c r="J806" s="11"/>
      <c r="K806" s="10"/>
      <c r="L806" s="9">
        <f t="shared" si="33"/>
        <v>802</v>
      </c>
      <c r="M806" s="8">
        <f>_xlfn.XLOOKUP(E806,[1]!pnp[Product Code],[1]!pnp[MSRP],"Legacy Product")</f>
        <v>1937.5</v>
      </c>
      <c r="N806" s="7">
        <f>_xlfn.XLOOKUP(E806,[1]!pnp[Product Code],[1]!pnp[OEM Customer (FT1)],"Legacy Product")</f>
        <v>1937.5</v>
      </c>
      <c r="O806" s="6">
        <f t="shared" si="30"/>
        <v>0</v>
      </c>
    </row>
    <row r="807" spans="1:15" x14ac:dyDescent="0.35">
      <c r="A807" s="14">
        <v>803</v>
      </c>
      <c r="B807" s="13" t="str">
        <f>_xlfn.XLOOKUP(E807,[1]!pnp[Product Code],[1]!pnp[Product Name],"Legacy Product")</f>
        <v>Site Assessment for Quoting Purposes</v>
      </c>
      <c r="C807" s="13" t="str">
        <f>_xlfn.XLOOKUP(E807,[1]!pnp[Product Code],[1]!pnp[Product Description],"Legacy Product")</f>
        <v>Free Site Assessment for Quoting Purposes</v>
      </c>
      <c r="D807" s="13" t="str">
        <f t="shared" si="31"/>
        <v>ICE</v>
      </c>
      <c r="E807" s="14" t="str">
        <v>SVS-SAQ</v>
      </c>
      <c r="F807" s="13" t="str">
        <f t="shared" si="32"/>
        <v>SVS-SAQ</v>
      </c>
      <c r="G807" s="13">
        <v>1</v>
      </c>
      <c r="H807" s="11">
        <f>_xlfn.XLOOKUP(E807,[1]!pnp[Product Code],[1]!pnp[MSRP],"Legacy Product")</f>
        <v>0</v>
      </c>
      <c r="I807" s="12"/>
      <c r="J807" s="11"/>
      <c r="K807" s="10"/>
      <c r="L807" s="9">
        <f t="shared" si="33"/>
        <v>803</v>
      </c>
      <c r="M807" s="8">
        <f>_xlfn.XLOOKUP(E807,[1]!pnp[Product Code],[1]!pnp[MSRP],"Legacy Product")</f>
        <v>0</v>
      </c>
      <c r="N807" s="7">
        <f>_xlfn.XLOOKUP(E807,[1]!pnp[Product Code],[1]!pnp[OEM Customer (FT1)],"Legacy Product")</f>
        <v>0</v>
      </c>
      <c r="O807" s="6" t="str">
        <f t="shared" si="30"/>
        <v/>
      </c>
    </row>
    <row r="808" spans="1:15" x14ac:dyDescent="0.35">
      <c r="A808" s="14">
        <v>804</v>
      </c>
      <c r="B808" s="13" t="str">
        <f>_xlfn.XLOOKUP(E808,[1]!pnp[Product Code],[1]!pnp[Product Name],"Legacy Product")</f>
        <v>Front Door Lock Kit for Terra 53 / Terra 54</v>
      </c>
      <c r="C808" s="13" t="str">
        <f>_xlfn.XLOOKUP(E808,[1]!pnp[Product Code],[1]!pnp[Product Description],"Legacy Product")</f>
        <v>Front Door Lock Kit for ABB Terra 53 / Terra 54 Charger</v>
      </c>
      <c r="D808" s="13" t="str">
        <f t="shared" si="31"/>
        <v>ICE</v>
      </c>
      <c r="E808" s="14" t="str">
        <v>AA-DLK-F-TX3TX4</v>
      </c>
      <c r="F808" s="13" t="str">
        <f t="shared" si="32"/>
        <v>AA-DLK-F-TX3TX4</v>
      </c>
      <c r="G808" s="13">
        <v>1</v>
      </c>
      <c r="H808" s="11">
        <f>_xlfn.XLOOKUP(E808,[1]!pnp[Product Code],[1]!pnp[MSRP],"Legacy Product")</f>
        <v>185</v>
      </c>
      <c r="I808" s="12"/>
      <c r="J808" s="11"/>
      <c r="K808" s="10"/>
      <c r="L808" s="9">
        <f t="shared" si="33"/>
        <v>804</v>
      </c>
      <c r="M808" s="8">
        <f>_xlfn.XLOOKUP(E808,[1]!pnp[Product Code],[1]!pnp[MSRP],"Legacy Product")</f>
        <v>185</v>
      </c>
      <c r="N808" s="7">
        <f>_xlfn.XLOOKUP(E808,[1]!pnp[Product Code],[1]!pnp[OEM Customer (FT1)],"Legacy Product")</f>
        <v>185</v>
      </c>
      <c r="O808" s="6">
        <f t="shared" si="30"/>
        <v>0</v>
      </c>
    </row>
    <row r="809" spans="1:15" x14ac:dyDescent="0.35">
      <c r="A809" s="14">
        <v>805</v>
      </c>
      <c r="B809" s="13" t="str">
        <f>_xlfn.XLOOKUP(E809,[1]!pnp[Product Code],[1]!pnp[Product Name],"Legacy Product")</f>
        <v>ICE-30 Gen-1 Door with Screen Assembly</v>
      </c>
      <c r="C809" s="13" t="str">
        <f>_xlfn.XLOOKUP(E809,[1]!pnp[Product Code],[1]!pnp[Product Description],"Legacy Product")</f>
        <v>Full Door Assembly for ICE-30 Generation 1</v>
      </c>
      <c r="D809" s="13" t="str">
        <f t="shared" si="31"/>
        <v>ICE</v>
      </c>
      <c r="E809" s="14" t="str">
        <v>FG-202600025</v>
      </c>
      <c r="F809" s="13" t="str">
        <f t="shared" si="32"/>
        <v>FG-202600025</v>
      </c>
      <c r="G809" s="13">
        <v>1</v>
      </c>
      <c r="H809" s="11">
        <f>_xlfn.XLOOKUP(E809,[1]!pnp[Product Code],[1]!pnp[MSRP],"Legacy Product")</f>
        <v>995</v>
      </c>
      <c r="I809" s="12"/>
      <c r="J809" s="11"/>
      <c r="K809" s="10"/>
      <c r="L809" s="9">
        <f t="shared" si="33"/>
        <v>805</v>
      </c>
      <c r="M809" s="8">
        <f>_xlfn.XLOOKUP(E809,[1]!pnp[Product Code],[1]!pnp[MSRP],"Legacy Product")</f>
        <v>995</v>
      </c>
      <c r="N809" s="7">
        <f>_xlfn.XLOOKUP(E809,[1]!pnp[Product Code],[1]!pnp[OEM Customer (FT1)],"Legacy Product")</f>
        <v>995</v>
      </c>
      <c r="O809" s="6">
        <f t="shared" si="30"/>
        <v>0</v>
      </c>
    </row>
    <row r="810" spans="1:15" x14ac:dyDescent="0.35">
      <c r="A810" s="14">
        <v>806</v>
      </c>
      <c r="B810" s="13" t="str">
        <f>_xlfn.XLOOKUP(E810,[1]!pnp[Product Code],[1]!pnp[Product Name],"Legacy Product")</f>
        <v>ICE-30 Gen-2 Door with Screen Assembly</v>
      </c>
      <c r="C810" s="13" t="str">
        <f>_xlfn.XLOOKUP(E810,[1]!pnp[Product Code],[1]!pnp[Product Description],"Legacy Product")</f>
        <v>Full Door Assembly for ICE-30 Generation 2 (LVDS &amp; 3mm tempered glass)</v>
      </c>
      <c r="D810" s="13" t="str">
        <f t="shared" si="31"/>
        <v>ICE</v>
      </c>
      <c r="E810" s="14" t="str">
        <v>FG-202600024</v>
      </c>
      <c r="F810" s="13" t="str">
        <f t="shared" si="32"/>
        <v>FG-202600024</v>
      </c>
      <c r="G810" s="13">
        <v>1</v>
      </c>
      <c r="H810" s="11">
        <f>_xlfn.XLOOKUP(E810,[1]!pnp[Product Code],[1]!pnp[MSRP],"Legacy Product")</f>
        <v>995</v>
      </c>
      <c r="I810" s="12"/>
      <c r="J810" s="11"/>
      <c r="K810" s="10"/>
      <c r="L810" s="9">
        <f t="shared" si="33"/>
        <v>806</v>
      </c>
      <c r="M810" s="8">
        <f>_xlfn.XLOOKUP(E810,[1]!pnp[Product Code],[1]!pnp[MSRP],"Legacy Product")</f>
        <v>995</v>
      </c>
      <c r="N810" s="7">
        <f>_xlfn.XLOOKUP(E810,[1]!pnp[Product Code],[1]!pnp[OEM Customer (FT1)],"Legacy Product")</f>
        <v>995</v>
      </c>
      <c r="O810" s="6">
        <f t="shared" si="30"/>
        <v>0</v>
      </c>
    </row>
    <row r="811" spans="1:15" x14ac:dyDescent="0.35">
      <c r="A811" s="14">
        <v>807</v>
      </c>
      <c r="B811" s="13" t="str">
        <f>_xlfn.XLOOKUP(E811,[1]!pnp[Product Code],[1]!pnp[Product Name],"Legacy Product")</f>
        <v>ICE-30 Gen-3 Door Assembly with Screen Assembly</v>
      </c>
      <c r="C811" s="13" t="str">
        <f>_xlfn.XLOOKUP(E811,[1]!pnp[Product Code],[1]!pnp[Product Description],"Legacy Product")</f>
        <v>Full Door Assembly for ICE-30 Generation 3 (CCR Compatible)</v>
      </c>
      <c r="D811" s="13" t="str">
        <f t="shared" si="31"/>
        <v>ICE</v>
      </c>
      <c r="E811" s="14" t="str">
        <v>FG-202600023</v>
      </c>
      <c r="F811" s="13" t="str">
        <f t="shared" si="32"/>
        <v>FG-202600023</v>
      </c>
      <c r="G811" s="13">
        <v>1</v>
      </c>
      <c r="H811" s="11">
        <f>_xlfn.XLOOKUP(E811,[1]!pnp[Product Code],[1]!pnp[MSRP],"Legacy Product")</f>
        <v>995</v>
      </c>
      <c r="I811" s="12"/>
      <c r="J811" s="11"/>
      <c r="K811" s="10"/>
      <c r="L811" s="9">
        <f t="shared" si="33"/>
        <v>807</v>
      </c>
      <c r="M811" s="8">
        <f>_xlfn.XLOOKUP(E811,[1]!pnp[Product Code],[1]!pnp[MSRP],"Legacy Product")</f>
        <v>995</v>
      </c>
      <c r="N811" s="7">
        <f>_xlfn.XLOOKUP(E811,[1]!pnp[Product Code],[1]!pnp[OEM Customer (FT1)],"Legacy Product")</f>
        <v>995</v>
      </c>
      <c r="O811" s="6">
        <f t="shared" si="30"/>
        <v>0</v>
      </c>
    </row>
    <row r="812" spans="1:15" x14ac:dyDescent="0.35">
      <c r="A812" s="14">
        <v>808</v>
      </c>
      <c r="B812" s="13" t="str">
        <f>_xlfn.XLOOKUP(E812,[1]!pnp[Product Code],[1]!pnp[Product Name],"Legacy Product")</f>
        <v>ICE AiO Door (Non-ADA) with Screen Assembly</v>
      </c>
      <c r="C812" s="13" t="str">
        <f>_xlfn.XLOOKUP(E812,[1]!pnp[Product Code],[1]!pnp[Product Description],"Legacy Product")</f>
        <v>Full Door for ICE All-in-One (Non-ADA Compliant) with Screen Assembly</v>
      </c>
      <c r="D812" s="13" t="str">
        <f t="shared" si="31"/>
        <v>ICE</v>
      </c>
      <c r="E812" s="14" t="str">
        <v>FG-221500749-A1</v>
      </c>
      <c r="F812" s="13" t="str">
        <f t="shared" si="32"/>
        <v>FG-221500749-A1</v>
      </c>
      <c r="G812" s="13">
        <v>1</v>
      </c>
      <c r="H812" s="11">
        <f>_xlfn.XLOOKUP(E812,[1]!pnp[Product Code],[1]!pnp[MSRP],"Legacy Product")</f>
        <v>995</v>
      </c>
      <c r="I812" s="12"/>
      <c r="J812" s="11"/>
      <c r="K812" s="10"/>
      <c r="L812" s="9">
        <f t="shared" si="33"/>
        <v>808</v>
      </c>
      <c r="M812" s="8">
        <f>_xlfn.XLOOKUP(E812,[1]!pnp[Product Code],[1]!pnp[MSRP],"Legacy Product")</f>
        <v>995</v>
      </c>
      <c r="N812" s="7">
        <f>_xlfn.XLOOKUP(E812,[1]!pnp[Product Code],[1]!pnp[OEM Customer (FT1)],"Legacy Product")</f>
        <v>995</v>
      </c>
      <c r="O812" s="6">
        <f t="shared" si="30"/>
        <v>0</v>
      </c>
    </row>
    <row r="813" spans="1:15" x14ac:dyDescent="0.35">
      <c r="A813" s="14">
        <v>809</v>
      </c>
      <c r="B813" s="13" t="str">
        <f>_xlfn.XLOOKUP(E813,[1]!pnp[Product Code],[1]!pnp[Product Name],"Legacy Product")</f>
        <v>Shipping for DCWB Core Pedestal</v>
      </c>
      <c r="C813" s="13" t="str">
        <f>_xlfn.XLOOKUP(E813,[1]!pnp[Product Code],[1]!pnp[Product Description],"Legacy Product")</f>
        <v>Ground Shipping Costs for DCWB Core Pedestal</v>
      </c>
      <c r="D813" s="13" t="str">
        <f t="shared" si="31"/>
        <v>ICE</v>
      </c>
      <c r="E813" s="14" t="str">
        <v>SHIP-DCWB-PED-A</v>
      </c>
      <c r="F813" s="13" t="str">
        <f t="shared" si="32"/>
        <v>SHIP-DCWB-PED-A</v>
      </c>
      <c r="G813" s="13">
        <v>1</v>
      </c>
      <c r="H813" s="11">
        <f>_xlfn.XLOOKUP(E813,[1]!pnp[Product Code],[1]!pnp[MSRP],"Legacy Product")</f>
        <v>250</v>
      </c>
      <c r="I813" s="12"/>
      <c r="J813" s="11"/>
      <c r="K813" s="10"/>
      <c r="L813" s="9">
        <f t="shared" si="33"/>
        <v>809</v>
      </c>
      <c r="M813" s="8">
        <f>_xlfn.XLOOKUP(E813,[1]!pnp[Product Code],[1]!pnp[MSRP],"Legacy Product")</f>
        <v>250</v>
      </c>
      <c r="N813" s="7">
        <f>_xlfn.XLOOKUP(E813,[1]!pnp[Product Code],[1]!pnp[OEM Customer (FT1)],"Legacy Product")</f>
        <v>250</v>
      </c>
      <c r="O813" s="6">
        <f t="shared" si="30"/>
        <v>0</v>
      </c>
    </row>
    <row r="814" spans="1:15" x14ac:dyDescent="0.35">
      <c r="A814" s="14">
        <v>810</v>
      </c>
      <c r="B814" s="13" t="str">
        <f>_xlfn.XLOOKUP(E814,[1]!pnp[Product Code],[1]!pnp[Product Name],"Legacy Product")</f>
        <v>Shipping for ACL2 EVSE</v>
      </c>
      <c r="C814" s="13" t="str">
        <f>_xlfn.XLOOKUP(E814,[1]!pnp[Product Code],[1]!pnp[Product Description],"Legacy Product")</f>
        <v>Ground Shipping Costs for one ACL2 Charger</v>
      </c>
      <c r="D814" s="13" t="str">
        <f t="shared" si="31"/>
        <v>ICE</v>
      </c>
      <c r="E814" s="14" t="str">
        <v>SHIP-ACL2</v>
      </c>
      <c r="F814" s="13" t="str">
        <f t="shared" si="32"/>
        <v>SHIP-ACL2</v>
      </c>
      <c r="G814" s="13">
        <v>1</v>
      </c>
      <c r="H814" s="11">
        <f>_xlfn.XLOOKUP(E814,[1]!pnp[Product Code],[1]!pnp[MSRP],"Legacy Product")</f>
        <v>195</v>
      </c>
      <c r="I814" s="12"/>
      <c r="J814" s="11"/>
      <c r="K814" s="10"/>
      <c r="L814" s="9">
        <f t="shared" si="33"/>
        <v>810</v>
      </c>
      <c r="M814" s="8">
        <f>_xlfn.XLOOKUP(E814,[1]!pnp[Product Code],[1]!pnp[MSRP],"Legacy Product")</f>
        <v>195</v>
      </c>
      <c r="N814" s="7">
        <f>_xlfn.XLOOKUP(E814,[1]!pnp[Product Code],[1]!pnp[OEM Customer (FT1)],"Legacy Product")</f>
        <v>195</v>
      </c>
      <c r="O814" s="6">
        <f t="shared" si="30"/>
        <v>0</v>
      </c>
    </row>
    <row r="815" spans="1:15" x14ac:dyDescent="0.35">
      <c r="A815" s="14">
        <v>811</v>
      </c>
      <c r="B815" s="13" t="str">
        <f>_xlfn.XLOOKUP(E815,[1]!pnp[Product Code],[1]!pnp[Product Name],"Legacy Product")</f>
        <v>Shipping for ACL2 Pedestal</v>
      </c>
      <c r="C815" s="13" t="str">
        <f>_xlfn.XLOOKUP(E815,[1]!pnp[Product Code],[1]!pnp[Product Description],"Legacy Product")</f>
        <v>Ground Shipping Costs for one ACL2 Charger Pedestal</v>
      </c>
      <c r="D815" s="13" t="str">
        <f t="shared" si="31"/>
        <v>ICE</v>
      </c>
      <c r="E815" s="14" t="str">
        <v>SHIP-ACL2-PED</v>
      </c>
      <c r="F815" s="13" t="str">
        <f t="shared" si="32"/>
        <v>SHIP-ACL2-PED</v>
      </c>
      <c r="G815" s="13">
        <v>1</v>
      </c>
      <c r="H815" s="11">
        <f>_xlfn.XLOOKUP(E815,[1]!pnp[Product Code],[1]!pnp[MSRP],"Legacy Product")</f>
        <v>250</v>
      </c>
      <c r="I815" s="12"/>
      <c r="J815" s="11"/>
      <c r="K815" s="10"/>
      <c r="L815" s="9">
        <f t="shared" si="33"/>
        <v>811</v>
      </c>
      <c r="M815" s="8">
        <f>_xlfn.XLOOKUP(E815,[1]!pnp[Product Code],[1]!pnp[MSRP],"Legacy Product")</f>
        <v>250</v>
      </c>
      <c r="N815" s="7">
        <f>_xlfn.XLOOKUP(E815,[1]!pnp[Product Code],[1]!pnp[OEM Customer (FT1)],"Legacy Product")</f>
        <v>250</v>
      </c>
      <c r="O815" s="6">
        <f t="shared" si="30"/>
        <v>0</v>
      </c>
    </row>
    <row r="816" spans="1:15" x14ac:dyDescent="0.35">
      <c r="A816" s="14">
        <v>812</v>
      </c>
      <c r="B816" s="13" t="str">
        <f>_xlfn.XLOOKUP(E816,[1]!pnp[Product Code],[1]!pnp[Product Name],"Legacy Product")</f>
        <v>Shipping for Cable</v>
      </c>
      <c r="C816" s="13" t="str">
        <f>_xlfn.XLOOKUP(E816,[1]!pnp[Product Code],[1]!pnp[Product Description],"Legacy Product")</f>
        <v>Ground Shipping Costs for one Cable</v>
      </c>
      <c r="D816" s="13" t="str">
        <f t="shared" si="31"/>
        <v>ICE</v>
      </c>
      <c r="E816" s="14" t="str">
        <v>SHIP-CABLE</v>
      </c>
      <c r="F816" s="13" t="str">
        <f t="shared" si="32"/>
        <v>SHIP-CABLE</v>
      </c>
      <c r="G816" s="13">
        <v>1</v>
      </c>
      <c r="H816" s="11">
        <f>_xlfn.XLOOKUP(E816,[1]!pnp[Product Code],[1]!pnp[MSRP],"Legacy Product")</f>
        <v>100</v>
      </c>
      <c r="I816" s="12"/>
      <c r="J816" s="11"/>
      <c r="K816" s="10"/>
      <c r="L816" s="9">
        <f t="shared" si="33"/>
        <v>812</v>
      </c>
      <c r="M816" s="8">
        <f>_xlfn.XLOOKUP(E816,[1]!pnp[Product Code],[1]!pnp[MSRP],"Legacy Product")</f>
        <v>100</v>
      </c>
      <c r="N816" s="7">
        <f>_xlfn.XLOOKUP(E816,[1]!pnp[Product Code],[1]!pnp[OEM Customer (FT1)],"Legacy Product")</f>
        <v>100</v>
      </c>
      <c r="O816" s="6">
        <f t="shared" si="30"/>
        <v>0</v>
      </c>
    </row>
    <row r="817" spans="1:15" x14ac:dyDescent="0.35">
      <c r="A817" s="14">
        <v>813</v>
      </c>
      <c r="B817" s="13" t="str">
        <f>_xlfn.XLOOKUP(E817,[1]!pnp[Product Code],[1]!pnp[Product Name],"Legacy Product")</f>
        <v>Shipping for Cable Retractor</v>
      </c>
      <c r="C817" s="13" t="str">
        <f>_xlfn.XLOOKUP(E817,[1]!pnp[Product Code],[1]!pnp[Product Description],"Legacy Product")</f>
        <v>Ground Shipping Costs for one Cable Retractor</v>
      </c>
      <c r="D817" s="13" t="str">
        <f t="shared" si="31"/>
        <v>ICE</v>
      </c>
      <c r="E817" s="14" t="str">
        <v>SHIP-CR</v>
      </c>
      <c r="F817" s="13" t="str">
        <f t="shared" si="32"/>
        <v>SHIP-CR</v>
      </c>
      <c r="G817" s="13">
        <v>1</v>
      </c>
      <c r="H817" s="11">
        <f>_xlfn.XLOOKUP(E817,[1]!pnp[Product Code],[1]!pnp[MSRP],"Legacy Product")</f>
        <v>100</v>
      </c>
      <c r="I817" s="12"/>
      <c r="J817" s="11"/>
      <c r="K817" s="10"/>
      <c r="L817" s="9">
        <f t="shared" si="33"/>
        <v>813</v>
      </c>
      <c r="M817" s="8">
        <f>_xlfn.XLOOKUP(E817,[1]!pnp[Product Code],[1]!pnp[MSRP],"Legacy Product")</f>
        <v>100</v>
      </c>
      <c r="N817" s="7">
        <f>_xlfn.XLOOKUP(E817,[1]!pnp[Product Code],[1]!pnp[OEM Customer (FT1)],"Legacy Product")</f>
        <v>100</v>
      </c>
      <c r="O817" s="6">
        <f t="shared" si="30"/>
        <v>0</v>
      </c>
    </row>
    <row r="818" spans="1:15" x14ac:dyDescent="0.35">
      <c r="A818" s="14">
        <v>814</v>
      </c>
      <c r="B818" s="13" t="str">
        <f>_xlfn.XLOOKUP(E818,[1]!pnp[Product Code],[1]!pnp[Product Name],"Legacy Product")</f>
        <v>Shipping for DC All-in-One or Dispenser</v>
      </c>
      <c r="C818" s="13" t="str">
        <f>_xlfn.XLOOKUP(E818,[1]!pnp[Product Code],[1]!pnp[Product Description],"Legacy Product")</f>
        <v>Ground Shipping Costs for one DC All-in-One Charger or Dispenser</v>
      </c>
      <c r="D818" s="13" t="str">
        <f t="shared" si="31"/>
        <v>ICE</v>
      </c>
      <c r="E818" s="14" t="str">
        <v>SHIP-DCFC</v>
      </c>
      <c r="F818" s="13" t="str">
        <f t="shared" si="32"/>
        <v>SHIP-DCFC</v>
      </c>
      <c r="G818" s="13">
        <v>1</v>
      </c>
      <c r="H818" s="11">
        <f>_xlfn.XLOOKUP(E818,[1]!pnp[Product Code],[1]!pnp[MSRP],"Legacy Product")</f>
        <v>650</v>
      </c>
      <c r="I818" s="12"/>
      <c r="J818" s="11"/>
      <c r="K818" s="10"/>
      <c r="L818" s="9">
        <f t="shared" si="33"/>
        <v>814</v>
      </c>
      <c r="M818" s="8">
        <f>_xlfn.XLOOKUP(E818,[1]!pnp[Product Code],[1]!pnp[MSRP],"Legacy Product")</f>
        <v>650</v>
      </c>
      <c r="N818" s="7">
        <f>_xlfn.XLOOKUP(E818,[1]!pnp[Product Code],[1]!pnp[OEM Customer (FT1)],"Legacy Product")</f>
        <v>650</v>
      </c>
      <c r="O818" s="6">
        <f t="shared" si="30"/>
        <v>0</v>
      </c>
    </row>
    <row r="819" spans="1:15" x14ac:dyDescent="0.35">
      <c r="A819" s="14">
        <v>815</v>
      </c>
      <c r="B819" s="13" t="str">
        <f>_xlfn.XLOOKUP(E819,[1]!pnp[Product Code],[1]!pnp[Product Name],"Legacy Product")</f>
        <v>Shipping for DC Power Cabinet</v>
      </c>
      <c r="C819" s="13" t="str">
        <f>_xlfn.XLOOKUP(E819,[1]!pnp[Product Code],[1]!pnp[Product Description],"Legacy Product")</f>
        <v>Ground Shipping Costs for one DC Power Cabinet</v>
      </c>
      <c r="D819" s="13" t="str">
        <f t="shared" si="31"/>
        <v>ICE</v>
      </c>
      <c r="E819" s="14" t="str">
        <v>SHIP-HPC</v>
      </c>
      <c r="F819" s="13" t="str">
        <f t="shared" si="32"/>
        <v>SHIP-HPC</v>
      </c>
      <c r="G819" s="13">
        <v>1</v>
      </c>
      <c r="H819" s="11">
        <f>_xlfn.XLOOKUP(E819,[1]!pnp[Product Code],[1]!pnp[MSRP],"Legacy Product")</f>
        <v>1150</v>
      </c>
      <c r="I819" s="12"/>
      <c r="J819" s="11"/>
      <c r="K819" s="10"/>
      <c r="L819" s="9">
        <f t="shared" si="33"/>
        <v>815</v>
      </c>
      <c r="M819" s="8">
        <f>_xlfn.XLOOKUP(E819,[1]!pnp[Product Code],[1]!pnp[MSRP],"Legacy Product")</f>
        <v>1150</v>
      </c>
      <c r="N819" s="7">
        <f>_xlfn.XLOOKUP(E819,[1]!pnp[Product Code],[1]!pnp[OEM Customer (FT1)],"Legacy Product")</f>
        <v>1150</v>
      </c>
      <c r="O819" s="6">
        <f t="shared" si="30"/>
        <v>0</v>
      </c>
    </row>
    <row r="820" spans="1:15" x14ac:dyDescent="0.35">
      <c r="A820" s="14">
        <v>816</v>
      </c>
      <c r="B820" s="13" t="str">
        <f>_xlfn.XLOOKUP(E820,[1]!pnp[Product Code],[1]!pnp[Product Name],"Legacy Product")</f>
        <v>Shipping for DCWB EVSE</v>
      </c>
      <c r="C820" s="13" t="str">
        <f>_xlfn.XLOOKUP(E820,[1]!pnp[Product Code],[1]!pnp[Product Description],"Legacy Product")</f>
        <v>Ground Shipping Costs for one DC Wallbox Charger</v>
      </c>
      <c r="D820" s="13" t="str">
        <f t="shared" si="31"/>
        <v>ICE</v>
      </c>
      <c r="E820" s="14" t="str">
        <v>SHIP-DCWB</v>
      </c>
      <c r="F820" s="13" t="str">
        <f t="shared" si="32"/>
        <v>SHIP-DCWB</v>
      </c>
      <c r="G820" s="13">
        <v>1</v>
      </c>
      <c r="H820" s="11">
        <f>_xlfn.XLOOKUP(E820,[1]!pnp[Product Code],[1]!pnp[MSRP],"Legacy Product")</f>
        <v>350</v>
      </c>
      <c r="I820" s="12"/>
      <c r="J820" s="11"/>
      <c r="K820" s="10"/>
      <c r="L820" s="9">
        <f t="shared" si="33"/>
        <v>816</v>
      </c>
      <c r="M820" s="8">
        <f>_xlfn.XLOOKUP(E820,[1]!pnp[Product Code],[1]!pnp[MSRP],"Legacy Product")</f>
        <v>350</v>
      </c>
      <c r="N820" s="7">
        <f>_xlfn.XLOOKUP(E820,[1]!pnp[Product Code],[1]!pnp[OEM Customer (FT1)],"Legacy Product")</f>
        <v>350</v>
      </c>
      <c r="O820" s="6">
        <f t="shared" si="30"/>
        <v>0</v>
      </c>
    </row>
    <row r="821" spans="1:15" x14ac:dyDescent="0.35">
      <c r="A821" s="14">
        <v>817</v>
      </c>
      <c r="B821" s="13" t="str">
        <f>_xlfn.XLOOKUP(E821,[1]!pnp[Product Code],[1]!pnp[Product Name],"Legacy Product")</f>
        <v>Shipping for DCWB Mobile Cart</v>
      </c>
      <c r="C821" s="13" t="str">
        <f>_xlfn.XLOOKUP(E821,[1]!pnp[Product Code],[1]!pnp[Product Description],"Legacy Product")</f>
        <v>Ground Shipping Costs for one DC Wallbox Mobile Cart</v>
      </c>
      <c r="D821" s="13" t="str">
        <f t="shared" si="31"/>
        <v>ICE</v>
      </c>
      <c r="E821" s="14" t="str">
        <v>SHIP-DCWB-MB</v>
      </c>
      <c r="F821" s="13" t="str">
        <f t="shared" si="32"/>
        <v>SHIP-DCWB-MB</v>
      </c>
      <c r="G821" s="13">
        <v>1</v>
      </c>
      <c r="H821" s="11">
        <f>_xlfn.XLOOKUP(E821,[1]!pnp[Product Code],[1]!pnp[MSRP],"Legacy Product")</f>
        <v>500</v>
      </c>
      <c r="I821" s="12"/>
      <c r="J821" s="11"/>
      <c r="K821" s="10"/>
      <c r="L821" s="9">
        <f t="shared" si="33"/>
        <v>817</v>
      </c>
      <c r="M821" s="8">
        <f>_xlfn.XLOOKUP(E821,[1]!pnp[Product Code],[1]!pnp[MSRP],"Legacy Product")</f>
        <v>500</v>
      </c>
      <c r="N821" s="7">
        <f>_xlfn.XLOOKUP(E821,[1]!pnp[Product Code],[1]!pnp[OEM Customer (FT1)],"Legacy Product")</f>
        <v>500</v>
      </c>
      <c r="O821" s="6">
        <f t="shared" si="30"/>
        <v>0</v>
      </c>
    </row>
    <row r="822" spans="1:15" x14ac:dyDescent="0.35">
      <c r="A822" s="14">
        <v>818</v>
      </c>
      <c r="B822" s="13" t="str">
        <f>_xlfn.XLOOKUP(E822,[1]!pnp[Product Code],[1]!pnp[Product Name],"Legacy Product")</f>
        <v>Shipping for DCWB Light Bar Pedestal</v>
      </c>
      <c r="C822" s="13" t="str">
        <f>_xlfn.XLOOKUP(E822,[1]!pnp[Product Code],[1]!pnp[Product Description],"Legacy Product")</f>
        <v>Ground Shipping Costs for one DCWB Light Bar Pedestal</v>
      </c>
      <c r="D822" s="13" t="str">
        <f t="shared" si="31"/>
        <v>ICE</v>
      </c>
      <c r="E822" s="14" t="str">
        <v>SHIP-DCWB-PED</v>
      </c>
      <c r="F822" s="13" t="str">
        <f t="shared" si="32"/>
        <v>SHIP-DCWB-PED</v>
      </c>
      <c r="G822" s="13">
        <v>1</v>
      </c>
      <c r="H822" s="11">
        <f>_xlfn.XLOOKUP(E822,[1]!pnp[Product Code],[1]!pnp[MSRP],"Legacy Product")</f>
        <v>1000</v>
      </c>
      <c r="I822" s="12"/>
      <c r="J822" s="11"/>
      <c r="K822" s="10"/>
      <c r="L822" s="9">
        <f t="shared" si="33"/>
        <v>818</v>
      </c>
      <c r="M822" s="8">
        <f>_xlfn.XLOOKUP(E822,[1]!pnp[Product Code],[1]!pnp[MSRP],"Legacy Product")</f>
        <v>1000</v>
      </c>
      <c r="N822" s="7">
        <f>_xlfn.XLOOKUP(E822,[1]!pnp[Product Code],[1]!pnp[OEM Customer (FT1)],"Legacy Product")</f>
        <v>1000</v>
      </c>
      <c r="O822" s="6">
        <f t="shared" si="30"/>
        <v>0</v>
      </c>
    </row>
    <row r="823" spans="1:15" x14ac:dyDescent="0.35">
      <c r="A823" s="14">
        <v>819</v>
      </c>
      <c r="B823" s="13" t="str">
        <f>_xlfn.XLOOKUP(E823,[1]!pnp[Product Code],[1]!pnp[Product Name],"Legacy Product")</f>
        <v>Shipping for ICE Cube</v>
      </c>
      <c r="C823" s="13" t="str">
        <f>_xlfn.XLOOKUP(E823,[1]!pnp[Product Code],[1]!pnp[Product Description],"Legacy Product")</f>
        <v>Ground Shipping Costs for one ICE Cube</v>
      </c>
      <c r="D823" s="13" t="str">
        <f t="shared" si="31"/>
        <v>ICE</v>
      </c>
      <c r="E823" s="14" t="str">
        <v>SHIP-HPBC</v>
      </c>
      <c r="F823" s="13" t="str">
        <f t="shared" si="32"/>
        <v>SHIP-HPBC</v>
      </c>
      <c r="G823" s="13">
        <v>1</v>
      </c>
      <c r="H823" s="11">
        <f>_xlfn.XLOOKUP(E823,[1]!pnp[Product Code],[1]!pnp[MSRP],"Legacy Product")</f>
        <v>1900</v>
      </c>
      <c r="I823" s="12"/>
      <c r="J823" s="11"/>
      <c r="K823" s="10"/>
      <c r="L823" s="9">
        <f t="shared" si="33"/>
        <v>819</v>
      </c>
      <c r="M823" s="8">
        <f>_xlfn.XLOOKUP(E823,[1]!pnp[Product Code],[1]!pnp[MSRP],"Legacy Product")</f>
        <v>1900</v>
      </c>
      <c r="N823" s="7">
        <f>_xlfn.XLOOKUP(E823,[1]!pnp[Product Code],[1]!pnp[OEM Customer (FT1)],"Legacy Product")</f>
        <v>1900</v>
      </c>
      <c r="O823" s="6">
        <f t="shared" si="30"/>
        <v>0</v>
      </c>
    </row>
    <row r="824" spans="1:15" x14ac:dyDescent="0.35">
      <c r="A824" s="14">
        <v>820</v>
      </c>
      <c r="B824" s="13" t="str">
        <f>_xlfn.XLOOKUP(E824,[1]!pnp[Product Code],[1]!pnp[Product Name],"Legacy Product")</f>
        <v>Shipping for Riser Platform</v>
      </c>
      <c r="C824" s="13" t="str">
        <f>_xlfn.XLOOKUP(E824,[1]!pnp[Product Code],[1]!pnp[Product Description],"Legacy Product")</f>
        <v>Ground Shipping Costs for one Riser Platform</v>
      </c>
      <c r="D824" s="13" t="str">
        <f t="shared" si="31"/>
        <v>ICE</v>
      </c>
      <c r="E824" s="14" t="str">
        <v>SHIP-FNDT</v>
      </c>
      <c r="F824" s="13" t="str">
        <f t="shared" si="32"/>
        <v>SHIP-FNDT</v>
      </c>
      <c r="G824" s="13">
        <v>1</v>
      </c>
      <c r="H824" s="11">
        <f>_xlfn.XLOOKUP(E824,[1]!pnp[Product Code],[1]!pnp[MSRP],"Legacy Product")</f>
        <v>450</v>
      </c>
      <c r="I824" s="12"/>
      <c r="J824" s="11"/>
      <c r="K824" s="10"/>
      <c r="L824" s="9">
        <f t="shared" si="33"/>
        <v>820</v>
      </c>
      <c r="M824" s="8">
        <f>_xlfn.XLOOKUP(E824,[1]!pnp[Product Code],[1]!pnp[MSRP],"Legacy Product")</f>
        <v>450</v>
      </c>
      <c r="N824" s="7">
        <f>_xlfn.XLOOKUP(E824,[1]!pnp[Product Code],[1]!pnp[OEM Customer (FT1)],"Legacy Product")</f>
        <v>450</v>
      </c>
      <c r="O824" s="6">
        <f t="shared" si="30"/>
        <v>0</v>
      </c>
    </row>
    <row r="825" spans="1:15" x14ac:dyDescent="0.35">
      <c r="A825" s="14">
        <v>821</v>
      </c>
      <c r="B825" s="13" t="str">
        <f>_xlfn.XLOOKUP(E825,[1]!pnp[Product Code],[1]!pnp[Product Name],"Legacy Product")</f>
        <v>Hammond 1-Phase Step-down Transformer 25kVA</v>
      </c>
      <c r="C825" s="13" t="str">
        <f>_xlfn.XLOOKUP(E825,[1]!pnp[Product Code],[1]!pnp[Product Description],"Legacy Product")</f>
        <v>Hammond 1-Phase Step-down Transformer 25kVA, 480 Primary - 240V Secondary, Nema 3R (Outdoor), (SG3N0025LE), for ACL2 Chargers</v>
      </c>
      <c r="D825" s="13" t="str">
        <f t="shared" si="31"/>
        <v>ICE</v>
      </c>
      <c r="E825" s="14" t="str">
        <v>HA-TR-25KV-1P</v>
      </c>
      <c r="F825" s="13" t="str">
        <f t="shared" si="32"/>
        <v>HA-TR-25KV-1P</v>
      </c>
      <c r="G825" s="13">
        <v>1</v>
      </c>
      <c r="H825" s="11">
        <f>_xlfn.XLOOKUP(E825,[1]!pnp[Product Code],[1]!pnp[MSRP],"Legacy Product")</f>
        <v>2077</v>
      </c>
      <c r="I825" s="12"/>
      <c r="J825" s="11"/>
      <c r="K825" s="10"/>
      <c r="L825" s="9">
        <f t="shared" si="33"/>
        <v>821</v>
      </c>
      <c r="M825" s="8">
        <f>_xlfn.XLOOKUP(E825,[1]!pnp[Product Code],[1]!pnp[MSRP],"Legacy Product")</f>
        <v>2077</v>
      </c>
      <c r="N825" s="7">
        <f>_xlfn.XLOOKUP(E825,[1]!pnp[Product Code],[1]!pnp[OEM Customer (FT1)],"Legacy Product")</f>
        <v>2077</v>
      </c>
      <c r="O825" s="6">
        <f t="shared" si="30"/>
        <v>0</v>
      </c>
    </row>
    <row r="826" spans="1:15" x14ac:dyDescent="0.35">
      <c r="A826" s="14">
        <v>822</v>
      </c>
      <c r="B826" s="13" t="str">
        <f>_xlfn.XLOOKUP(E826,[1]!pnp[Product Code],[1]!pnp[Product Name],"Legacy Product")</f>
        <v>Hammond 3-Phase Step-down Transformer 150kVA</v>
      </c>
      <c r="C826" s="13" t="str">
        <f>_xlfn.XLOOKUP(E826,[1]!pnp[Product Code],[1]!pnp[Product Description],"Legacy Product")</f>
        <v>Hammond 3-Phase Step-down Transformer 150kVA, 480 Delta Primary - 208/120V WYE Secondary, Nema 3R (Outdoor), (SG3A0150KB) for 400A 120/208 Subpanel</v>
      </c>
      <c r="D826" s="13" t="str">
        <f t="shared" si="31"/>
        <v>ICE</v>
      </c>
      <c r="E826" s="14" t="str">
        <v>HA-TR-150KV-3P-SD</v>
      </c>
      <c r="F826" s="13" t="str">
        <f t="shared" si="32"/>
        <v>HA-TR-150KV-3P-SD</v>
      </c>
      <c r="G826" s="13">
        <v>1</v>
      </c>
      <c r="H826" s="11">
        <f>_xlfn.XLOOKUP(E826,[1]!pnp[Product Code],[1]!pnp[MSRP],"Legacy Product")</f>
        <v>10850</v>
      </c>
      <c r="I826" s="12"/>
      <c r="J826" s="11"/>
      <c r="K826" s="10"/>
      <c r="L826" s="9">
        <f t="shared" si="33"/>
        <v>822</v>
      </c>
      <c r="M826" s="8">
        <f>_xlfn.XLOOKUP(E826,[1]!pnp[Product Code],[1]!pnp[MSRP],"Legacy Product")</f>
        <v>10850</v>
      </c>
      <c r="N826" s="7">
        <f>_xlfn.XLOOKUP(E826,[1]!pnp[Product Code],[1]!pnp[OEM Customer (FT1)],"Legacy Product")</f>
        <v>10850</v>
      </c>
      <c r="O826" s="6">
        <f t="shared" si="30"/>
        <v>0</v>
      </c>
    </row>
    <row r="827" spans="1:15" x14ac:dyDescent="0.35">
      <c r="A827" s="14">
        <v>823</v>
      </c>
      <c r="B827" s="13" t="str">
        <f>_xlfn.XLOOKUP(E827,[1]!pnp[Product Code],[1]!pnp[Product Name],"Legacy Product")</f>
        <v>Hammond 3-Phase Step-down Transformer 75kVA</v>
      </c>
      <c r="C827" s="13" t="str">
        <f>_xlfn.XLOOKUP(E827,[1]!pnp[Product Code],[1]!pnp[Product Description],"Legacy Product")</f>
        <v>Hammond 3-Phase Step-down Transformer 75kVA, 480 Delta Primary - 208/120V WYE Secondary, Nema 3R (Outdoor), (SG3A0075KB) for 200A 120/208 Subpanel</v>
      </c>
      <c r="D827" s="13" t="str">
        <f t="shared" si="31"/>
        <v>ICE</v>
      </c>
      <c r="E827" s="14" t="str">
        <v>HA-TR-75KV-3P-SD</v>
      </c>
      <c r="F827" s="13" t="str">
        <f t="shared" si="32"/>
        <v>HA-TR-75KV-3P-SD</v>
      </c>
      <c r="G827" s="13">
        <v>1</v>
      </c>
      <c r="H827" s="11">
        <f>_xlfn.XLOOKUP(E827,[1]!pnp[Product Code],[1]!pnp[MSRP],"Legacy Product")</f>
        <v>6200</v>
      </c>
      <c r="I827" s="12"/>
      <c r="J827" s="11"/>
      <c r="K827" s="10"/>
      <c r="L827" s="9">
        <f t="shared" si="33"/>
        <v>823</v>
      </c>
      <c r="M827" s="8">
        <f>_xlfn.XLOOKUP(E827,[1]!pnp[Product Code],[1]!pnp[MSRP],"Legacy Product")</f>
        <v>6200</v>
      </c>
      <c r="N827" s="7">
        <f>_xlfn.XLOOKUP(E827,[1]!pnp[Product Code],[1]!pnp[OEM Customer (FT1)],"Legacy Product")</f>
        <v>6200</v>
      </c>
      <c r="O827" s="6">
        <f t="shared" si="30"/>
        <v>0</v>
      </c>
    </row>
    <row r="828" spans="1:15" x14ac:dyDescent="0.35">
      <c r="A828" s="14">
        <v>824</v>
      </c>
      <c r="B828" s="13" t="str">
        <f>_xlfn.XLOOKUP(E828,[1]!pnp[Product Code],[1]!pnp[Product Name],"Legacy Product")</f>
        <v>Hammond 3-Phase Step-up Transformer 112.5kVA</v>
      </c>
      <c r="C828" s="13" t="str">
        <f>_xlfn.XLOOKUP(E828,[1]!pnp[Product Code],[1]!pnp[Product Description],"Legacy Product")</f>
        <v>Hammond 3-Phase Step-up Transformer 112.5kVA, 208 Delta Primary - 480/277V WYE Secondary, Nema 3R (Outdoor), (SG3A0112BK)</v>
      </c>
      <c r="D828" s="13" t="str">
        <f t="shared" si="31"/>
        <v>ICE</v>
      </c>
      <c r="E828" s="14" t="str">
        <v>HA-TR-112KV-3P</v>
      </c>
      <c r="F828" s="13" t="str">
        <f t="shared" si="32"/>
        <v>HA-TR-112KV-3P</v>
      </c>
      <c r="G828" s="13">
        <v>1</v>
      </c>
      <c r="H828" s="11">
        <f>_xlfn.XLOOKUP(E828,[1]!pnp[Product Code],[1]!pnp[MSRP],"Legacy Product")</f>
        <v>7550</v>
      </c>
      <c r="I828" s="12"/>
      <c r="J828" s="11"/>
      <c r="K828" s="10"/>
      <c r="L828" s="9">
        <f t="shared" si="33"/>
        <v>824</v>
      </c>
      <c r="M828" s="8">
        <f>_xlfn.XLOOKUP(E828,[1]!pnp[Product Code],[1]!pnp[MSRP],"Legacy Product")</f>
        <v>7550</v>
      </c>
      <c r="N828" s="7">
        <f>_xlfn.XLOOKUP(E828,[1]!pnp[Product Code],[1]!pnp[OEM Customer (FT1)],"Legacy Product")</f>
        <v>7550</v>
      </c>
      <c r="O828" s="6">
        <f t="shared" si="30"/>
        <v>0</v>
      </c>
    </row>
    <row r="829" spans="1:15" x14ac:dyDescent="0.35">
      <c r="A829" s="14">
        <v>825</v>
      </c>
      <c r="B829" s="13" t="str">
        <f>_xlfn.XLOOKUP(E829,[1]!pnp[Product Code],[1]!pnp[Product Name],"Legacy Product")</f>
        <v>Hammond 3-Phase Step-up Transformer 150kVA</v>
      </c>
      <c r="C829" s="13" t="str">
        <f>_xlfn.XLOOKUP(E829,[1]!pnp[Product Code],[1]!pnp[Product Description],"Legacy Product")</f>
        <v>Hammond 3-Phase Step-up Transformer 150kVA, 208 Delta Primary - 480/277V WYE Secondary, Nema 3R (Outdoor), (SG3A0150BK)</v>
      </c>
      <c r="D829" s="13" t="str">
        <f t="shared" si="31"/>
        <v>ICE</v>
      </c>
      <c r="E829" s="14" t="str">
        <v>HA-TR-150KV-3P</v>
      </c>
      <c r="F829" s="13" t="str">
        <f t="shared" si="32"/>
        <v>HA-TR-150KV-3P</v>
      </c>
      <c r="G829" s="13">
        <v>1</v>
      </c>
      <c r="H829" s="11">
        <f>_xlfn.XLOOKUP(E829,[1]!pnp[Product Code],[1]!pnp[MSRP],"Legacy Product")</f>
        <v>8546</v>
      </c>
      <c r="I829" s="12"/>
      <c r="J829" s="11"/>
      <c r="K829" s="10"/>
      <c r="L829" s="9">
        <f t="shared" si="33"/>
        <v>825</v>
      </c>
      <c r="M829" s="8">
        <f>_xlfn.XLOOKUP(E829,[1]!pnp[Product Code],[1]!pnp[MSRP],"Legacy Product")</f>
        <v>8546</v>
      </c>
      <c r="N829" s="7">
        <f>_xlfn.XLOOKUP(E829,[1]!pnp[Product Code],[1]!pnp[OEM Customer (FT1)],"Legacy Product")</f>
        <v>8546</v>
      </c>
      <c r="O829" s="6">
        <f t="shared" si="30"/>
        <v>0</v>
      </c>
    </row>
    <row r="830" spans="1:15" x14ac:dyDescent="0.35">
      <c r="A830" s="14">
        <v>826</v>
      </c>
      <c r="B830" s="13" t="str">
        <f>_xlfn.XLOOKUP(E830,[1]!pnp[Product Code],[1]!pnp[Product Name],"Legacy Product")</f>
        <v>Hammond 3-Phase Step-up Transformer 225kVA</v>
      </c>
      <c r="C830" s="13" t="str">
        <f>_xlfn.XLOOKUP(E830,[1]!pnp[Product Code],[1]!pnp[Product Description],"Legacy Product")</f>
        <v>Hammond 3-Phase Step-up Transformer 225kVA, 208 Delta Primary - 480/277V WYE Secondary, Nema 3R (Outdoor), (SG3A0225BK)</v>
      </c>
      <c r="D830" s="13" t="str">
        <f t="shared" si="31"/>
        <v>ICE</v>
      </c>
      <c r="E830" s="14" t="str">
        <v>HA-TR-225KV-3P</v>
      </c>
      <c r="F830" s="13" t="str">
        <f t="shared" si="32"/>
        <v>HA-TR-225KV-3P</v>
      </c>
      <c r="G830" s="13">
        <v>1</v>
      </c>
      <c r="H830" s="11">
        <f>_xlfn.XLOOKUP(E830,[1]!pnp[Product Code],[1]!pnp[MSRP],"Legacy Product")</f>
        <v>15732</v>
      </c>
      <c r="I830" s="12"/>
      <c r="J830" s="11"/>
      <c r="K830" s="10"/>
      <c r="L830" s="9">
        <f t="shared" si="33"/>
        <v>826</v>
      </c>
      <c r="M830" s="8">
        <f>_xlfn.XLOOKUP(E830,[1]!pnp[Product Code],[1]!pnp[MSRP],"Legacy Product")</f>
        <v>15732</v>
      </c>
      <c r="N830" s="7">
        <f>_xlfn.XLOOKUP(E830,[1]!pnp[Product Code],[1]!pnp[OEM Customer (FT1)],"Legacy Product")</f>
        <v>15732</v>
      </c>
      <c r="O830" s="6">
        <f t="shared" si="30"/>
        <v>0</v>
      </c>
    </row>
    <row r="831" spans="1:15" x14ac:dyDescent="0.35">
      <c r="A831" s="14">
        <v>827</v>
      </c>
      <c r="B831" s="13" t="str">
        <f>_xlfn.XLOOKUP(E831,[1]!pnp[Product Code],[1]!pnp[Product Name],"Legacy Product")</f>
        <v>Hammond 3-Phase Step-up Transformer 45kVA</v>
      </c>
      <c r="C831" s="13" t="str">
        <f>_xlfn.XLOOKUP(E831,[1]!pnp[Product Code],[1]!pnp[Product Description],"Legacy Product")</f>
        <v>Hammond 3-Phase Step-up Transformer 45kVA, 208 Delta Primary - 480/277V WYE Secondary, Nema 3R (Outdoor), (SG3A0045BK)</v>
      </c>
      <c r="D831" s="13" t="str">
        <f t="shared" si="31"/>
        <v>ICE</v>
      </c>
      <c r="E831" s="14" t="str">
        <v>HA-TR-45KV-3P</v>
      </c>
      <c r="F831" s="13" t="str">
        <f t="shared" si="32"/>
        <v>HA-TR-45KV-3P</v>
      </c>
      <c r="G831" s="13">
        <v>1</v>
      </c>
      <c r="H831" s="11">
        <f>_xlfn.XLOOKUP(E831,[1]!pnp[Product Code],[1]!pnp[MSRP],"Legacy Product")</f>
        <v>4367</v>
      </c>
      <c r="I831" s="12"/>
      <c r="J831" s="11"/>
      <c r="K831" s="10"/>
      <c r="L831" s="9">
        <f t="shared" si="33"/>
        <v>827</v>
      </c>
      <c r="M831" s="8">
        <f>_xlfn.XLOOKUP(E831,[1]!pnp[Product Code],[1]!pnp[MSRP],"Legacy Product")</f>
        <v>4367</v>
      </c>
      <c r="N831" s="7">
        <f>_xlfn.XLOOKUP(E831,[1]!pnp[Product Code],[1]!pnp[OEM Customer (FT1)],"Legacy Product")</f>
        <v>4367</v>
      </c>
      <c r="O831" s="6">
        <f t="shared" si="30"/>
        <v>0</v>
      </c>
    </row>
    <row r="832" spans="1:15" x14ac:dyDescent="0.35">
      <c r="A832" s="14">
        <v>828</v>
      </c>
      <c r="B832" s="13" t="str">
        <f>_xlfn.XLOOKUP(E832,[1]!pnp[Product Code],[1]!pnp[Product Name],"Legacy Product")</f>
        <v>Hammond 3-Phase Step-up Transformer 75kVA</v>
      </c>
      <c r="C832" s="13" t="str">
        <f>_xlfn.XLOOKUP(E832,[1]!pnp[Product Code],[1]!pnp[Product Description],"Legacy Product")</f>
        <v>Hammond 3-Phase Step-up Transformer 75kVA, 208 Delta Primary - 480/277V WYE Secondary, Nema 3R (Outdoor), (SG3A0075BK)</v>
      </c>
      <c r="D832" s="13" t="str">
        <f t="shared" si="31"/>
        <v>ICE</v>
      </c>
      <c r="E832" s="14" t="str">
        <v>HA-TR-75KV-3P</v>
      </c>
      <c r="F832" s="13" t="str">
        <f t="shared" si="32"/>
        <v>HA-TR-75KV-3P</v>
      </c>
      <c r="G832" s="13">
        <v>1</v>
      </c>
      <c r="H832" s="11">
        <f>_xlfn.XLOOKUP(E832,[1]!pnp[Product Code],[1]!pnp[MSRP],"Legacy Product")</f>
        <v>5654</v>
      </c>
      <c r="I832" s="12"/>
      <c r="J832" s="11"/>
      <c r="K832" s="10"/>
      <c r="L832" s="9">
        <f t="shared" si="33"/>
        <v>828</v>
      </c>
      <c r="M832" s="8">
        <f>_xlfn.XLOOKUP(E832,[1]!pnp[Product Code],[1]!pnp[MSRP],"Legacy Product")</f>
        <v>5654</v>
      </c>
      <c r="N832" s="7">
        <f>_xlfn.XLOOKUP(E832,[1]!pnp[Product Code],[1]!pnp[OEM Customer (FT1)],"Legacy Product")</f>
        <v>5654</v>
      </c>
      <c r="O832" s="6">
        <f t="shared" si="30"/>
        <v>0</v>
      </c>
    </row>
    <row r="833" spans="1:15" x14ac:dyDescent="0.35">
      <c r="A833" s="14">
        <v>829</v>
      </c>
      <c r="B833" s="13" t="str">
        <f>_xlfn.XLOOKUP(E833,[1]!pnp[Product Code],[1]!pnp[Product Name],"Legacy Product")</f>
        <v>Huber Suhner CCS1 500A - 21ft</v>
      </c>
      <c r="C833" s="13" t="str">
        <f>_xlfn.XLOOKUP(E833,[1]!pnp[Product Code],[1]!pnp[Product Description],"Legacy Product")</f>
        <v>Huber Suhner CCS1 500A - 21ft Liquid Cooled Charging Cable &amp; 6L Coolant for ICE Dispensers</v>
      </c>
      <c r="D833" s="13" t="str">
        <f t="shared" si="31"/>
        <v>ICE</v>
      </c>
      <c r="E833" s="14" t="str">
        <v>HSSC-C1-500-21-P</v>
      </c>
      <c r="F833" s="13" t="str">
        <f t="shared" si="32"/>
        <v>HSSC-C1-500-21-P</v>
      </c>
      <c r="G833" s="13">
        <v>1</v>
      </c>
      <c r="H833" s="11">
        <f>_xlfn.XLOOKUP(E833,[1]!pnp[Product Code],[1]!pnp[MSRP],"Legacy Product")</f>
        <v>9000</v>
      </c>
      <c r="I833" s="12"/>
      <c r="J833" s="11"/>
      <c r="K833" s="10"/>
      <c r="L833" s="9">
        <f t="shared" si="33"/>
        <v>829</v>
      </c>
      <c r="M833" s="8">
        <f>_xlfn.XLOOKUP(E833,[1]!pnp[Product Code],[1]!pnp[MSRP],"Legacy Product")</f>
        <v>9000</v>
      </c>
      <c r="N833" s="7">
        <f>_xlfn.XLOOKUP(E833,[1]!pnp[Product Code],[1]!pnp[OEM Customer (FT1)],"Legacy Product")</f>
        <v>9000</v>
      </c>
      <c r="O833" s="6">
        <f t="shared" si="30"/>
        <v>0</v>
      </c>
    </row>
    <row r="834" spans="1:15" x14ac:dyDescent="0.35">
      <c r="A834" s="14">
        <v>830</v>
      </c>
      <c r="B834" s="13" t="str">
        <f>_xlfn.XLOOKUP(E834,[1]!pnp[Product Code],[1]!pnp[Product Name],"Legacy Product")</f>
        <v>ICE TRAY: Custom Package - Island Skid Solution</v>
      </c>
      <c r="C834" s="13" t="str">
        <f>_xlfn.XLOOKUP(E834,[1]!pnp[Product Code],[1]!pnp[Product Description],"Legacy Product")</f>
        <v>ICE TRAY: Custom Island Skid Package. Reach out to the Product Team for inquiries about customization and pricing</v>
      </c>
      <c r="D834" s="13" t="str">
        <f t="shared" si="31"/>
        <v>ICE</v>
      </c>
      <c r="E834" s="14" t="str">
        <v>HPIS-CUSTOM</v>
      </c>
      <c r="F834" s="13" t="str">
        <f t="shared" si="32"/>
        <v>HPIS-CUSTOM</v>
      </c>
      <c r="G834" s="13">
        <v>1</v>
      </c>
      <c r="H834" s="11">
        <f>_xlfn.XLOOKUP(E834,[1]!pnp[Product Code],[1]!pnp[MSRP],"Legacy Product")</f>
        <v>0</v>
      </c>
      <c r="I834" s="12"/>
      <c r="J834" s="11"/>
      <c r="K834" s="10"/>
      <c r="L834" s="9">
        <f t="shared" si="33"/>
        <v>830</v>
      </c>
      <c r="M834" s="8">
        <f>_xlfn.XLOOKUP(E834,[1]!pnp[Product Code],[1]!pnp[MSRP],"Legacy Product")</f>
        <v>0</v>
      </c>
      <c r="N834" s="7">
        <f>_xlfn.XLOOKUP(E834,[1]!pnp[Product Code],[1]!pnp[OEM Customer (FT1)],"Legacy Product")</f>
        <v>0</v>
      </c>
      <c r="O834" s="6" t="str">
        <f t="shared" si="30"/>
        <v/>
      </c>
    </row>
    <row r="835" spans="1:15" x14ac:dyDescent="0.35">
      <c r="A835" s="14">
        <v>831</v>
      </c>
      <c r="B835" s="13" t="str">
        <f>_xlfn.XLOOKUP(E835,[1]!pnp[Product Code],[1]!pnp[Product Name],"Legacy Product")</f>
        <v>ICE TRAY: Custom Package - Pull In Skid Solution</v>
      </c>
      <c r="C835" s="13" t="str">
        <f>_xlfn.XLOOKUP(E835,[1]!pnp[Product Code],[1]!pnp[Product Description],"Legacy Product")</f>
        <v>ICE TRAY: Custom Pull in Skid Package. Reach out to the Product Team for inquiries about customization and pricing</v>
      </c>
      <c r="D835" s="13" t="str">
        <f t="shared" si="31"/>
        <v>ICE</v>
      </c>
      <c r="E835" s="14" t="str">
        <v>HPPIS-CUSTOM</v>
      </c>
      <c r="F835" s="13" t="str">
        <f t="shared" si="32"/>
        <v>HPPIS-CUSTOM</v>
      </c>
      <c r="G835" s="13">
        <v>1</v>
      </c>
      <c r="H835" s="11">
        <f>_xlfn.XLOOKUP(E835,[1]!pnp[Product Code],[1]!pnp[MSRP],"Legacy Product")</f>
        <v>0</v>
      </c>
      <c r="I835" s="12"/>
      <c r="J835" s="11"/>
      <c r="K835" s="10"/>
      <c r="L835" s="9">
        <f t="shared" si="33"/>
        <v>831</v>
      </c>
      <c r="M835" s="8">
        <f>_xlfn.XLOOKUP(E835,[1]!pnp[Product Code],[1]!pnp[MSRP],"Legacy Product")</f>
        <v>0</v>
      </c>
      <c r="N835" s="7">
        <f>_xlfn.XLOOKUP(E835,[1]!pnp[Product Code],[1]!pnp[OEM Customer (FT1)],"Legacy Product")</f>
        <v>0</v>
      </c>
      <c r="O835" s="6" t="str">
        <f t="shared" si="30"/>
        <v/>
      </c>
    </row>
    <row r="836" spans="1:15" x14ac:dyDescent="0.35">
      <c r="A836" s="14">
        <v>832</v>
      </c>
      <c r="B836" s="13" t="str">
        <f>_xlfn.XLOOKUP(E836,[1]!pnp[Product Code],[1]!pnp[Product Name],"Legacy Product")</f>
        <v>ICE TRAY: Medium Package - Island Skid Solution for ICE AiO (ADA Compliant)</v>
      </c>
      <c r="C836" s="13" t="str">
        <f>_xlfn.XLOOKUP(E836,[1]!pnp[Product Code],[1]!pnp[Product Description],"Legacy Product")</f>
        <v>ICE TRAY: Island Skid Solution  consisting of Two Charger Skids, housing  up to Four ICE AiO Chargesr &amp; One Power Skid, housing a Switch Gear.  Includes up to 12 Bollards  Also comes with a ramp and additional 4 bollards to meet ADA Compliance (Made to Order, 6-7 months lead time)</v>
      </c>
      <c r="D836" s="13" t="str">
        <f t="shared" si="31"/>
        <v>ICE</v>
      </c>
      <c r="E836" s="14" t="str">
        <v>HPIS-AIO-M-ADA</v>
      </c>
      <c r="F836" s="13" t="str">
        <f t="shared" si="32"/>
        <v>HPIS-AIO-M-ADA</v>
      </c>
      <c r="G836" s="13">
        <v>1</v>
      </c>
      <c r="H836" s="11">
        <f>_xlfn.XLOOKUP(E836,[1]!pnp[Product Code],[1]!pnp[MSRP],"Legacy Product")</f>
        <v>84146.54</v>
      </c>
      <c r="I836" s="12"/>
      <c r="J836" s="11"/>
      <c r="K836" s="10"/>
      <c r="L836" s="9">
        <f t="shared" si="33"/>
        <v>832</v>
      </c>
      <c r="M836" s="8">
        <f>_xlfn.XLOOKUP(E836,[1]!pnp[Product Code],[1]!pnp[MSRP],"Legacy Product")</f>
        <v>84146.54</v>
      </c>
      <c r="N836" s="7">
        <f>_xlfn.XLOOKUP(E836,[1]!pnp[Product Code],[1]!pnp[OEM Customer (FT1)],"Legacy Product")</f>
        <v>84146.54</v>
      </c>
      <c r="O836" s="6">
        <f t="shared" si="30"/>
        <v>0</v>
      </c>
    </row>
    <row r="837" spans="1:15" x14ac:dyDescent="0.35">
      <c r="A837" s="14">
        <v>833</v>
      </c>
      <c r="B837" s="13" t="str">
        <f>_xlfn.XLOOKUP(E837,[1]!pnp[Product Code],[1]!pnp[Product Name],"Legacy Product")</f>
        <v>ICE TRAY: Large Package - Island Skid Solution for ICE AiO</v>
      </c>
      <c r="C837" s="13" t="str">
        <f>_xlfn.XLOOKUP(E837,[1]!pnp[Product Code],[1]!pnp[Product Description],"Legacy Product")</f>
        <v>ICE TRAY: Island Skid Solution consisting of Four  Charger Skids, housing up to Four ICE AiO Chargers &amp; One Power Skid, housing a Switch Gear.  Includes up to 12 Bollards (Made to Order, 6-7 months lead time)</v>
      </c>
      <c r="D837" s="13" t="str">
        <f t="shared" si="31"/>
        <v>ICE</v>
      </c>
      <c r="E837" s="14" t="str">
        <v>HPIS-AIO-L</v>
      </c>
      <c r="F837" s="13" t="str">
        <f t="shared" si="32"/>
        <v>HPIS-AIO-L</v>
      </c>
      <c r="G837" s="13">
        <v>1</v>
      </c>
      <c r="H837" s="11">
        <f>_xlfn.XLOOKUP(E837,[1]!pnp[Product Code],[1]!pnp[MSRP],"Legacy Product")</f>
        <v>136551.92000000001</v>
      </c>
      <c r="I837" s="12"/>
      <c r="J837" s="11"/>
      <c r="K837" s="10"/>
      <c r="L837" s="9">
        <f t="shared" si="33"/>
        <v>833</v>
      </c>
      <c r="M837" s="8">
        <f>_xlfn.XLOOKUP(E837,[1]!pnp[Product Code],[1]!pnp[MSRP],"Legacy Product")</f>
        <v>136551.92000000001</v>
      </c>
      <c r="N837" s="7">
        <f>_xlfn.XLOOKUP(E837,[1]!pnp[Product Code],[1]!pnp[OEM Customer (FT1)],"Legacy Product")</f>
        <v>136551.92000000001</v>
      </c>
      <c r="O837" s="6">
        <f t="shared" ref="O837:O900" si="34">IFERROR((M837-N837)/M837,"")</f>
        <v>0</v>
      </c>
    </row>
    <row r="838" spans="1:15" x14ac:dyDescent="0.35">
      <c r="A838" s="14">
        <v>834</v>
      </c>
      <c r="B838" s="13" t="str">
        <f>_xlfn.XLOOKUP(E838,[1]!pnp[Product Code],[1]!pnp[Product Name],"Legacy Product")</f>
        <v>ICE TRAY: Large Package - Island Skid Solution for Light Bar Pedestal</v>
      </c>
      <c r="C838" s="13" t="str">
        <f>_xlfn.XLOOKUP(E838,[1]!pnp[Product Code],[1]!pnp[Product Description],"Legacy Product")</f>
        <v>ICE TRAY: Island Skid Solution consisting of Four Charger Skids, housing up to Eight Light Bar Pedestals &amp; One Power Skid, housing a Switch Gear. Includes up to 20 Bollards  (Made to Order, 6-7 months lead time)</v>
      </c>
      <c r="D838" s="13" t="str">
        <f t="shared" si="31"/>
        <v>ICE</v>
      </c>
      <c r="E838" s="14" t="str">
        <v>HPIS-DCWB-L</v>
      </c>
      <c r="F838" s="13" t="str">
        <f t="shared" si="32"/>
        <v>HPIS-DCWB-L</v>
      </c>
      <c r="G838" s="13">
        <v>1</v>
      </c>
      <c r="H838" s="11">
        <f>_xlfn.XLOOKUP(E838,[1]!pnp[Product Code],[1]!pnp[MSRP],"Legacy Product")</f>
        <v>140244.23000000001</v>
      </c>
      <c r="I838" s="12"/>
      <c r="J838" s="11"/>
      <c r="K838" s="10"/>
      <c r="L838" s="9">
        <f t="shared" si="33"/>
        <v>834</v>
      </c>
      <c r="M838" s="8">
        <f>_xlfn.XLOOKUP(E838,[1]!pnp[Product Code],[1]!pnp[MSRP],"Legacy Product")</f>
        <v>140244.23000000001</v>
      </c>
      <c r="N838" s="7">
        <f>_xlfn.XLOOKUP(E838,[1]!pnp[Product Code],[1]!pnp[OEM Customer (FT1)],"Legacy Product")</f>
        <v>140244.23000000001</v>
      </c>
      <c r="O838" s="6">
        <f t="shared" si="34"/>
        <v>0</v>
      </c>
    </row>
    <row r="839" spans="1:15" x14ac:dyDescent="0.35">
      <c r="A839" s="14">
        <v>835</v>
      </c>
      <c r="B839" s="13" t="str">
        <f>_xlfn.XLOOKUP(E839,[1]!pnp[Product Code],[1]!pnp[Product Name],"Legacy Product")</f>
        <v>ICE TRAY: Large Package - Island Skid Solution for Light Bar Pedestal (ADA Compliant)</v>
      </c>
      <c r="C839" s="13" t="str">
        <f>_xlfn.XLOOKUP(E839,[1]!pnp[Product Code],[1]!pnp[Product Description],"Legacy Product")</f>
        <v>ICE TRAY: Island Skid Solution consisting of Four Charger Skids, housing up to Eight Light Bar Pedestals &amp; One Power Skid, housing a Switch Gear. Includes up to 20 Bollards. Also comes with a ramp and additional 4 bollards to meet ADA Compliance (Made to Order, 6-7 months lead time)</v>
      </c>
      <c r="D839" s="13" t="str">
        <f t="shared" si="31"/>
        <v>ICE</v>
      </c>
      <c r="E839" s="14" t="str">
        <v>HPIS-DCWB-L-ADA</v>
      </c>
      <c r="F839" s="13" t="str">
        <f t="shared" si="32"/>
        <v>HPIS-DCWB-L-ADA</v>
      </c>
      <c r="G839" s="13">
        <v>1</v>
      </c>
      <c r="H839" s="11">
        <f>_xlfn.XLOOKUP(E839,[1]!pnp[Product Code],[1]!pnp[MSRP],"Legacy Product")</f>
        <v>140244.23000000001</v>
      </c>
      <c r="I839" s="12"/>
      <c r="J839" s="11"/>
      <c r="K839" s="10"/>
      <c r="L839" s="9">
        <f t="shared" si="33"/>
        <v>835</v>
      </c>
      <c r="M839" s="8">
        <f>_xlfn.XLOOKUP(E839,[1]!pnp[Product Code],[1]!pnp[MSRP],"Legacy Product")</f>
        <v>140244.23000000001</v>
      </c>
      <c r="N839" s="7">
        <f>_xlfn.XLOOKUP(E839,[1]!pnp[Product Code],[1]!pnp[OEM Customer (FT1)],"Legacy Product")</f>
        <v>140244.23000000001</v>
      </c>
      <c r="O839" s="6">
        <f t="shared" si="34"/>
        <v>0</v>
      </c>
    </row>
    <row r="840" spans="1:15" x14ac:dyDescent="0.35">
      <c r="A840" s="14">
        <v>836</v>
      </c>
      <c r="B840" s="13" t="str">
        <f>_xlfn.XLOOKUP(E840,[1]!pnp[Product Code],[1]!pnp[Product Name],"Legacy Product")</f>
        <v>ICE TRAY: Large Package - Island Skid Solution for ICE AiO (ADA Compliant)</v>
      </c>
      <c r="C840" s="13" t="str">
        <f>_xlfn.XLOOKUP(E840,[1]!pnp[Product Code],[1]!pnp[Product Description],"Legacy Product")</f>
        <v>ICE TRAY: Island Skid Solution consisting of Four Charger Skids, housing up to Four ICE AiO Chargers &amp; One Power Skid, housing a Switch Gear.  Includes up to 16 Bollards. Also comes with a ramp and additional 4 bollards to meet ADA Compliance (Made to Order, 6-7 months lead time)</v>
      </c>
      <c r="D840" s="13" t="str">
        <f t="shared" si="31"/>
        <v>ICE</v>
      </c>
      <c r="E840" s="14" t="str">
        <v>HPIS-AIO-L-ADA</v>
      </c>
      <c r="F840" s="13" t="str">
        <f t="shared" si="32"/>
        <v>HPIS-AIO-L-ADA</v>
      </c>
      <c r="G840" s="13">
        <v>1</v>
      </c>
      <c r="H840" s="11">
        <f>_xlfn.XLOOKUP(E840,[1]!pnp[Product Code],[1]!pnp[MSRP],"Legacy Product")</f>
        <v>136551.92000000001</v>
      </c>
      <c r="I840" s="12"/>
      <c r="J840" s="11"/>
      <c r="K840" s="10"/>
      <c r="L840" s="9">
        <f t="shared" si="33"/>
        <v>836</v>
      </c>
      <c r="M840" s="8">
        <f>_xlfn.XLOOKUP(E840,[1]!pnp[Product Code],[1]!pnp[MSRP],"Legacy Product")</f>
        <v>136551.92000000001</v>
      </c>
      <c r="N840" s="7">
        <f>_xlfn.XLOOKUP(E840,[1]!pnp[Product Code],[1]!pnp[OEM Customer (FT1)],"Legacy Product")</f>
        <v>136551.92000000001</v>
      </c>
      <c r="O840" s="6">
        <f t="shared" si="34"/>
        <v>0</v>
      </c>
    </row>
    <row r="841" spans="1:15" x14ac:dyDescent="0.35">
      <c r="A841" s="14">
        <v>837</v>
      </c>
      <c r="B841" s="13" t="str">
        <f>_xlfn.XLOOKUP(E841,[1]!pnp[Product Code],[1]!pnp[Product Name],"Legacy Product")</f>
        <v>ICE TRAY: Large Package - Island Skid Solution for ICE Dispensers</v>
      </c>
      <c r="C841" s="13" t="str">
        <f>_xlfn.XLOOKUP(E841,[1]!pnp[Product Code],[1]!pnp[Product Description],"Legacy Product")</f>
        <v>ICE TRAY: Island Skid Solution consisting of Four Charger Skids, housing up to Four ICE Dispensers &amp; Two Power Skids, housing a Switch Gear and a Power Cabinet. Includes up to 14 Bollards (Made to Order, 6-7 months lead time)</v>
      </c>
      <c r="D841" s="13" t="str">
        <f t="shared" si="31"/>
        <v>ICE</v>
      </c>
      <c r="E841" s="14" t="str">
        <v>HPIS-DCD-L</v>
      </c>
      <c r="F841" s="13" t="str">
        <f t="shared" si="32"/>
        <v>HPIS-DCD-L</v>
      </c>
      <c r="G841" s="13">
        <v>1</v>
      </c>
      <c r="H841" s="11">
        <f>_xlfn.XLOOKUP(E841,[1]!pnp[Product Code],[1]!pnp[MSRP],"Legacy Product")</f>
        <v>163677.69</v>
      </c>
      <c r="I841" s="12"/>
      <c r="J841" s="11"/>
      <c r="K841" s="10"/>
      <c r="L841" s="9">
        <f t="shared" si="33"/>
        <v>837</v>
      </c>
      <c r="M841" s="8">
        <f>_xlfn.XLOOKUP(E841,[1]!pnp[Product Code],[1]!pnp[MSRP],"Legacy Product")</f>
        <v>163677.69</v>
      </c>
      <c r="N841" s="7">
        <f>_xlfn.XLOOKUP(E841,[1]!pnp[Product Code],[1]!pnp[OEM Customer (FT1)],"Legacy Product")</f>
        <v>163677.69</v>
      </c>
      <c r="O841" s="6">
        <f t="shared" si="34"/>
        <v>0</v>
      </c>
    </row>
    <row r="842" spans="1:15" x14ac:dyDescent="0.35">
      <c r="A842" s="14">
        <v>838</v>
      </c>
      <c r="B842" s="13" t="str">
        <f>_xlfn.XLOOKUP(E842,[1]!pnp[Product Code],[1]!pnp[Product Name],"Legacy Product")</f>
        <v>ICE TRAY: Large Package - Island Skid Solution for ICE Dispensers (ADA Compliant)</v>
      </c>
      <c r="C842" s="13" t="str">
        <f>_xlfn.XLOOKUP(E842,[1]!pnp[Product Code],[1]!pnp[Product Description],"Legacy Product")</f>
        <v>ICE TRAY: Island Skid Solution consisting of Four Charger Skids, housing up to Four ICE Dispensers &amp; Two Power Skids, housing a Switch Gear and a Power Cabinet. Includes up to 18 Bollards. Also comes with a ramp and additional 4 bollards to meet ADA Compliance (Made to Order, 6-7 months lead time)</v>
      </c>
      <c r="D842" s="13" t="str">
        <f t="shared" si="31"/>
        <v>ICE</v>
      </c>
      <c r="E842" s="14" t="str">
        <v>HPIS-DCD-L-ADA</v>
      </c>
      <c r="F842" s="13" t="str">
        <f t="shared" si="32"/>
        <v>HPIS-DCD-L-ADA</v>
      </c>
      <c r="G842" s="13">
        <v>1</v>
      </c>
      <c r="H842" s="11">
        <f>_xlfn.XLOOKUP(E842,[1]!pnp[Product Code],[1]!pnp[MSRP],"Legacy Product")</f>
        <v>163677.69</v>
      </c>
      <c r="I842" s="12"/>
      <c r="J842" s="11"/>
      <c r="K842" s="10"/>
      <c r="L842" s="9">
        <f t="shared" si="33"/>
        <v>838</v>
      </c>
      <c r="M842" s="8">
        <f>_xlfn.XLOOKUP(E842,[1]!pnp[Product Code],[1]!pnp[MSRP],"Legacy Product")</f>
        <v>163677.69</v>
      </c>
      <c r="N842" s="7">
        <f>_xlfn.XLOOKUP(E842,[1]!pnp[Product Code],[1]!pnp[OEM Customer (FT1)],"Legacy Product")</f>
        <v>163677.69</v>
      </c>
      <c r="O842" s="6">
        <f t="shared" si="34"/>
        <v>0</v>
      </c>
    </row>
    <row r="843" spans="1:15" x14ac:dyDescent="0.35">
      <c r="A843" s="14">
        <v>839</v>
      </c>
      <c r="B843" s="13" t="str">
        <f>_xlfn.XLOOKUP(E843,[1]!pnp[Product Code],[1]!pnp[Product Name],"Legacy Product")</f>
        <v>ICE TRAY: Large Package - Island Skid Solution for Terra AiO</v>
      </c>
      <c r="C843" s="13" t="str">
        <f>_xlfn.XLOOKUP(E843,[1]!pnp[Product Code],[1]!pnp[Product Description],"Legacy Product")</f>
        <v>ICE TRAY: Island Skid Solution consisting of Four Charger Skids, housing up to Four Terra 54, Terra 124, or Terra 184 Chargers &amp; One Power Skid, housing a Switch Gear. Includes up to 12 Bollards (Made to Order, 6-7 months lead time)</v>
      </c>
      <c r="D843" s="13" t="str">
        <f t="shared" si="31"/>
        <v>ICE</v>
      </c>
      <c r="E843" s="14" t="str">
        <v>HPIS-TERRA-L</v>
      </c>
      <c r="F843" s="13" t="str">
        <f t="shared" si="32"/>
        <v>HPIS-TERRA-L</v>
      </c>
      <c r="G843" s="13">
        <v>1</v>
      </c>
      <c r="H843" s="11">
        <f>_xlfn.XLOOKUP(E843,[1]!pnp[Product Code],[1]!pnp[MSRP],"Legacy Product")</f>
        <v>136551.92000000001</v>
      </c>
      <c r="I843" s="12"/>
      <c r="J843" s="11"/>
      <c r="K843" s="10"/>
      <c r="L843" s="9">
        <f t="shared" si="33"/>
        <v>839</v>
      </c>
      <c r="M843" s="8">
        <f>_xlfn.XLOOKUP(E843,[1]!pnp[Product Code],[1]!pnp[MSRP],"Legacy Product")</f>
        <v>136551.92000000001</v>
      </c>
      <c r="N843" s="7">
        <f>_xlfn.XLOOKUP(E843,[1]!pnp[Product Code],[1]!pnp[OEM Customer (FT1)],"Legacy Product")</f>
        <v>136551.92000000001</v>
      </c>
      <c r="O843" s="6">
        <f t="shared" si="34"/>
        <v>0</v>
      </c>
    </row>
    <row r="844" spans="1:15" x14ac:dyDescent="0.35">
      <c r="A844" s="14">
        <v>840</v>
      </c>
      <c r="B844" s="13" t="str">
        <f>_xlfn.XLOOKUP(E844,[1]!pnp[Product Code],[1]!pnp[Product Name],"Legacy Product")</f>
        <v>ICE TRAY: Large Package - Island Skid Solution for Terra AiO (ADA Compliant)</v>
      </c>
      <c r="C844" s="13" t="str">
        <f>_xlfn.XLOOKUP(E844,[1]!pnp[Product Code],[1]!pnp[Product Description],"Legacy Product")</f>
        <v>ICE TRAY: Island Skid Solution consisting of Four Charger Skids, housing up to Four Terra 54, Terra 124, or Terra 184 Chargers &amp; One Power Skid, housing a Switch Gear. Includes up to 12 Bollards. Also comes with a ramp and additional 4 bollards to meet ADA Compliance (Made to Order, 6-7 months lead time)</v>
      </c>
      <c r="D844" s="13" t="str">
        <f t="shared" si="31"/>
        <v>ICE</v>
      </c>
      <c r="E844" s="14" t="str">
        <v>HPIS-TERRA-L-ADA</v>
      </c>
      <c r="F844" s="13" t="str">
        <f t="shared" si="32"/>
        <v>HPIS-TERRA-L-ADA</v>
      </c>
      <c r="G844" s="13">
        <v>1</v>
      </c>
      <c r="H844" s="11">
        <f>_xlfn.XLOOKUP(E844,[1]!pnp[Product Code],[1]!pnp[MSRP],"Legacy Product")</f>
        <v>136551.92000000001</v>
      </c>
      <c r="I844" s="12"/>
      <c r="J844" s="11"/>
      <c r="K844" s="10"/>
      <c r="L844" s="9">
        <f t="shared" si="33"/>
        <v>840</v>
      </c>
      <c r="M844" s="8">
        <f>_xlfn.XLOOKUP(E844,[1]!pnp[Product Code],[1]!pnp[MSRP],"Legacy Product")</f>
        <v>136551.92000000001</v>
      </c>
      <c r="N844" s="7">
        <f>_xlfn.XLOOKUP(E844,[1]!pnp[Product Code],[1]!pnp[OEM Customer (FT1)],"Legacy Product")</f>
        <v>136551.92000000001</v>
      </c>
      <c r="O844" s="6">
        <f t="shared" si="34"/>
        <v>0</v>
      </c>
    </row>
    <row r="845" spans="1:15" x14ac:dyDescent="0.35">
      <c r="A845" s="14">
        <v>841</v>
      </c>
      <c r="B845" s="13" t="str">
        <f>_xlfn.XLOOKUP(E845,[1]!pnp[Product Code],[1]!pnp[Product Name],"Legacy Product")</f>
        <v>ICE TRAY: Small Package - Island Skid Solution for ICE AiO</v>
      </c>
      <c r="C845" s="13" t="str">
        <f>_xlfn.XLOOKUP(E845,[1]!pnp[Product Code],[1]!pnp[Product Description],"Legacy Product")</f>
        <v>ICE TRAY: Island Skid Solution consisting of One Charger Skid, housing Two ICE AiO Chargers &amp; One Power Skid, housing a Switch Gear.  Includes 8 Bollards (Made to Order, 6-7 months lead time)</v>
      </c>
      <c r="D845" s="13" t="str">
        <f t="shared" si="31"/>
        <v>ICE</v>
      </c>
      <c r="E845" s="14" t="str">
        <v>HPIS-AIO-S</v>
      </c>
      <c r="F845" s="13" t="str">
        <f t="shared" si="32"/>
        <v>HPIS-AIO-S</v>
      </c>
      <c r="G845" s="13">
        <v>1</v>
      </c>
      <c r="H845" s="11">
        <f>_xlfn.XLOOKUP(E845,[1]!pnp[Product Code],[1]!pnp[MSRP],"Legacy Product")</f>
        <v>56097.69</v>
      </c>
      <c r="I845" s="12"/>
      <c r="J845" s="11"/>
      <c r="K845" s="10"/>
      <c r="L845" s="9">
        <f t="shared" si="33"/>
        <v>841</v>
      </c>
      <c r="M845" s="8">
        <f>_xlfn.XLOOKUP(E845,[1]!pnp[Product Code],[1]!pnp[MSRP],"Legacy Product")</f>
        <v>56097.69</v>
      </c>
      <c r="N845" s="7">
        <f>_xlfn.XLOOKUP(E845,[1]!pnp[Product Code],[1]!pnp[OEM Customer (FT1)],"Legacy Product")</f>
        <v>56097.69</v>
      </c>
      <c r="O845" s="6">
        <f t="shared" si="34"/>
        <v>0</v>
      </c>
    </row>
    <row r="846" spans="1:15" x14ac:dyDescent="0.35">
      <c r="A846" s="14">
        <v>842</v>
      </c>
      <c r="B846" s="13" t="str">
        <f>_xlfn.XLOOKUP(E846,[1]!pnp[Product Code],[1]!pnp[Product Name],"Legacy Product")</f>
        <v>ICE TRAY: Small Package - Island Skid Solution for ICE AiO (ADA Compliant)</v>
      </c>
      <c r="C846" s="13" t="str">
        <f>_xlfn.XLOOKUP(E846,[1]!pnp[Product Code],[1]!pnp[Product Description],"Legacy Product")</f>
        <v>ICE TRAY: Island Skid Solution consisting of One Charger Skid, housing Two ICE AiO Chargers &amp; One Power Skid, housing a Switch Gear.  Includes 8 Bollards. Also comes with a ramp and additional 4 bollards to meet ADA Compliance (Made to Order, 6-7 months lead time)</v>
      </c>
      <c r="D846" s="13" t="str">
        <f t="shared" si="31"/>
        <v>ICE</v>
      </c>
      <c r="E846" s="14" t="str">
        <v>HPIS-AIO-S-ADA</v>
      </c>
      <c r="F846" s="13" t="str">
        <f t="shared" si="32"/>
        <v>HPIS-AIO-S-ADA</v>
      </c>
      <c r="G846" s="13">
        <v>1</v>
      </c>
      <c r="H846" s="11">
        <f>_xlfn.XLOOKUP(E846,[1]!pnp[Product Code],[1]!pnp[MSRP],"Legacy Product")</f>
        <v>56097.69</v>
      </c>
      <c r="I846" s="12"/>
      <c r="J846" s="11"/>
      <c r="K846" s="10"/>
      <c r="L846" s="9">
        <f t="shared" si="33"/>
        <v>842</v>
      </c>
      <c r="M846" s="8">
        <f>_xlfn.XLOOKUP(E846,[1]!pnp[Product Code],[1]!pnp[MSRP],"Legacy Product")</f>
        <v>56097.69</v>
      </c>
      <c r="N846" s="7">
        <f>_xlfn.XLOOKUP(E846,[1]!pnp[Product Code],[1]!pnp[OEM Customer (FT1)],"Legacy Product")</f>
        <v>56097.69</v>
      </c>
      <c r="O846" s="6">
        <f t="shared" si="34"/>
        <v>0</v>
      </c>
    </row>
    <row r="847" spans="1:15" x14ac:dyDescent="0.35">
      <c r="A847" s="14">
        <v>843</v>
      </c>
      <c r="B847" s="13" t="str">
        <f>_xlfn.XLOOKUP(E847,[1]!pnp[Product Code],[1]!pnp[Product Name],"Legacy Product")</f>
        <v>ICE TRAY: Small Package - Island Skid Solution for Light Bar Pedestal</v>
      </c>
      <c r="C847" s="13" t="str">
        <f>_xlfn.XLOOKUP(E847,[1]!pnp[Product Code],[1]!pnp[Product Description],"Legacy Product")</f>
        <v>ICE TRAY: Island Skid Solution consisting of One Charger Skid, housing Two Light Bar Pedestals &amp; One Power Skid, housing a Switch Gear. Includes 8 Bollards (Made to Order, 6-7 months lead time)</v>
      </c>
      <c r="D847" s="13" t="str">
        <f t="shared" si="31"/>
        <v>ICE</v>
      </c>
      <c r="E847" s="14" t="str">
        <v>HPIS-DCWB-S</v>
      </c>
      <c r="F847" s="13" t="str">
        <f t="shared" si="32"/>
        <v>HPIS-DCWB-S</v>
      </c>
      <c r="G847" s="13">
        <v>1</v>
      </c>
      <c r="H847" s="11">
        <f>_xlfn.XLOOKUP(E847,[1]!pnp[Product Code],[1]!pnp[MSRP],"Legacy Product")</f>
        <v>56097.69</v>
      </c>
      <c r="I847" s="12"/>
      <c r="J847" s="11"/>
      <c r="K847" s="10"/>
      <c r="L847" s="9">
        <f t="shared" si="33"/>
        <v>843</v>
      </c>
      <c r="M847" s="8">
        <f>_xlfn.XLOOKUP(E847,[1]!pnp[Product Code],[1]!pnp[MSRP],"Legacy Product")</f>
        <v>56097.69</v>
      </c>
      <c r="N847" s="7">
        <f>_xlfn.XLOOKUP(E847,[1]!pnp[Product Code],[1]!pnp[OEM Customer (FT1)],"Legacy Product")</f>
        <v>56097.69</v>
      </c>
      <c r="O847" s="6">
        <f t="shared" si="34"/>
        <v>0</v>
      </c>
    </row>
    <row r="848" spans="1:15" x14ac:dyDescent="0.35">
      <c r="A848" s="14">
        <v>844</v>
      </c>
      <c r="B848" s="13" t="str">
        <f>_xlfn.XLOOKUP(E848,[1]!pnp[Product Code],[1]!pnp[Product Name],"Legacy Product")</f>
        <v>ICE TRAY: Small Package - Island Skid Solution for Light Bar Pedestal (ADA Compliant)</v>
      </c>
      <c r="C848" s="13" t="str">
        <f>_xlfn.XLOOKUP(E848,[1]!pnp[Product Code],[1]!pnp[Product Description],"Legacy Product")</f>
        <v>ICE TRAY: Island Skid Solution consisting of One Charger Skid, housing Two Light Bar Pedestals &amp; One Power Skid, housing a Switch Gear. Includes 8 Bollards.  Also comes with a ramp and additional 4 bollards to meet ADA Compliance (Made to Order, 6-7 months lead time)</v>
      </c>
      <c r="D848" s="13" t="str">
        <f t="shared" si="31"/>
        <v>ICE</v>
      </c>
      <c r="E848" s="14" t="str">
        <v>HPIS-DCWB-S-ADA</v>
      </c>
      <c r="F848" s="13" t="str">
        <f t="shared" si="32"/>
        <v>HPIS-DCWB-S-ADA</v>
      </c>
      <c r="G848" s="13">
        <v>1</v>
      </c>
      <c r="H848" s="11">
        <f>_xlfn.XLOOKUP(E848,[1]!pnp[Product Code],[1]!pnp[MSRP],"Legacy Product")</f>
        <v>56097.69</v>
      </c>
      <c r="I848" s="12"/>
      <c r="J848" s="11"/>
      <c r="K848" s="10"/>
      <c r="L848" s="9">
        <f t="shared" si="33"/>
        <v>844</v>
      </c>
      <c r="M848" s="8">
        <f>_xlfn.XLOOKUP(E848,[1]!pnp[Product Code],[1]!pnp[MSRP],"Legacy Product")</f>
        <v>56097.69</v>
      </c>
      <c r="N848" s="7">
        <f>_xlfn.XLOOKUP(E848,[1]!pnp[Product Code],[1]!pnp[OEM Customer (FT1)],"Legacy Product")</f>
        <v>56097.69</v>
      </c>
      <c r="O848" s="6">
        <f t="shared" si="34"/>
        <v>0</v>
      </c>
    </row>
    <row r="849" spans="1:15" x14ac:dyDescent="0.35">
      <c r="A849" s="14">
        <v>845</v>
      </c>
      <c r="B849" s="13" t="str">
        <f>_xlfn.XLOOKUP(E849,[1]!pnp[Product Code],[1]!pnp[Product Name],"Legacy Product")</f>
        <v>ICE TRAY: Small Package - Island Skid Solution for Terra AiO  (ADA Compliant)</v>
      </c>
      <c r="C849" s="13" t="str">
        <f>_xlfn.XLOOKUP(E849,[1]!pnp[Product Code],[1]!pnp[Product Description],"Legacy Product")</f>
        <v>ICE TRAY: Island Skid Solution consisting of One Charger Skid, housing Two Terra 54, Terra 124, or Terra 184 Charger &amp; One Power Skid, housing a Switch Gear. Includes 8 Bollards. Also comes with a ramp and additional 4 bollards to meet ADA Compliance (Made to Order, 6-7 months lead time)</v>
      </c>
      <c r="D849" s="13" t="str">
        <f t="shared" si="31"/>
        <v>ICE</v>
      </c>
      <c r="E849" s="14" t="str">
        <v>HPIS-TERRA-S-ADA</v>
      </c>
      <c r="F849" s="13" t="str">
        <f t="shared" si="32"/>
        <v>HPIS-TERRA-S-ADA</v>
      </c>
      <c r="G849" s="13">
        <v>1</v>
      </c>
      <c r="H849" s="11">
        <f>_xlfn.XLOOKUP(E849,[1]!pnp[Product Code],[1]!pnp[MSRP],"Legacy Product")</f>
        <v>56097.69</v>
      </c>
      <c r="I849" s="12"/>
      <c r="J849" s="11"/>
      <c r="K849" s="10"/>
      <c r="L849" s="9">
        <f t="shared" si="33"/>
        <v>845</v>
      </c>
      <c r="M849" s="8">
        <f>_xlfn.XLOOKUP(E849,[1]!pnp[Product Code],[1]!pnp[MSRP],"Legacy Product")</f>
        <v>56097.69</v>
      </c>
      <c r="N849" s="7">
        <f>_xlfn.XLOOKUP(E849,[1]!pnp[Product Code],[1]!pnp[OEM Customer (FT1)],"Legacy Product")</f>
        <v>56097.69</v>
      </c>
      <c r="O849" s="6">
        <f t="shared" si="34"/>
        <v>0</v>
      </c>
    </row>
    <row r="850" spans="1:15" x14ac:dyDescent="0.35">
      <c r="A850" s="14">
        <v>846</v>
      </c>
      <c r="B850" s="13" t="str">
        <f>_xlfn.XLOOKUP(E850,[1]!pnp[Product Code],[1]!pnp[Product Name],"Legacy Product")</f>
        <v>ICE TRAY: Small Package - Island Skid Solution for Terra AiO</v>
      </c>
      <c r="C850" s="13" t="str">
        <f>_xlfn.XLOOKUP(E850,[1]!pnp[Product Code],[1]!pnp[Product Description],"Legacy Product")</f>
        <v>ICE TRAY: Island Skid Solution consisting of One Charger Skid, housing Two Terra 54, Terra 124, or Terra 184 Chargers &amp; One Power Skid, housing a Switch Gear. Includes 8 Bollards (Made to Order, 6-7 months lead time)</v>
      </c>
      <c r="D850" s="13" t="str">
        <f t="shared" si="31"/>
        <v>ICE</v>
      </c>
      <c r="E850" s="14" t="str">
        <v>HPIS-TERRA-S</v>
      </c>
      <c r="F850" s="13" t="str">
        <f t="shared" si="32"/>
        <v>HPIS-TERRA-S</v>
      </c>
      <c r="G850" s="13">
        <v>1</v>
      </c>
      <c r="H850" s="11">
        <f>_xlfn.XLOOKUP(E850,[1]!pnp[Product Code],[1]!pnp[MSRP],"Legacy Product")</f>
        <v>56097.69</v>
      </c>
      <c r="I850" s="12"/>
      <c r="J850" s="11"/>
      <c r="K850" s="10"/>
      <c r="L850" s="9">
        <f t="shared" si="33"/>
        <v>846</v>
      </c>
      <c r="M850" s="8">
        <f>_xlfn.XLOOKUP(E850,[1]!pnp[Product Code],[1]!pnp[MSRP],"Legacy Product")</f>
        <v>56097.69</v>
      </c>
      <c r="N850" s="7">
        <f>_xlfn.XLOOKUP(E850,[1]!pnp[Product Code],[1]!pnp[OEM Customer (FT1)],"Legacy Product")</f>
        <v>56097.69</v>
      </c>
      <c r="O850" s="6">
        <f t="shared" si="34"/>
        <v>0</v>
      </c>
    </row>
    <row r="851" spans="1:15" x14ac:dyDescent="0.35">
      <c r="A851" s="14">
        <v>847</v>
      </c>
      <c r="B851" s="13" t="str">
        <f>_xlfn.XLOOKUP(E851,[1]!pnp[Product Code],[1]!pnp[Product Name],"Legacy Product")</f>
        <v>ICE TRAY: Medium Package - Island Skid Solution for ICE Dispensers</v>
      </c>
      <c r="C851" s="13" t="str">
        <f>_xlfn.XLOOKUP(E851,[1]!pnp[Product Code],[1]!pnp[Product Description],"Legacy Product")</f>
        <v>ICE TRAY: Island Skid Solution consisting of Two Charger Skids, housing  up to Four  ICE Dispensers &amp; Two Power Skids, housing a Switch Gear and a Power Cabinet. Includes up to 14 Bollards  (Made to Order, 6-7 months lead time)</v>
      </c>
      <c r="D851" s="13" t="str">
        <f t="shared" ref="D851:D914" si="35">IF(OR(LEFT(E851,3)="ADC",LEFT(E851,3)="AL2"), "ABB E-mobility Inc.", "ICE")</f>
        <v>ICE</v>
      </c>
      <c r="E851" s="14" t="str">
        <v>HPIS-DCD-M</v>
      </c>
      <c r="F851" s="13" t="str">
        <f t="shared" ref="F851:F914" si="36">E851</f>
        <v>HPIS-DCD-M</v>
      </c>
      <c r="G851" s="13">
        <v>1</v>
      </c>
      <c r="H851" s="11">
        <f>_xlfn.XLOOKUP(E851,[1]!pnp[Product Code],[1]!pnp[MSRP],"Legacy Product")</f>
        <v>111272.31</v>
      </c>
      <c r="I851" s="12"/>
      <c r="J851" s="11"/>
      <c r="K851" s="10"/>
      <c r="L851" s="9">
        <f t="shared" ref="L851:L914" si="37">A851</f>
        <v>847</v>
      </c>
      <c r="M851" s="8">
        <f>_xlfn.XLOOKUP(E851,[1]!pnp[Product Code],[1]!pnp[MSRP],"Legacy Product")</f>
        <v>111272.31</v>
      </c>
      <c r="N851" s="7">
        <f>_xlfn.XLOOKUP(E851,[1]!pnp[Product Code],[1]!pnp[OEM Customer (FT1)],"Legacy Product")</f>
        <v>111272.31</v>
      </c>
      <c r="O851" s="6">
        <f t="shared" si="34"/>
        <v>0</v>
      </c>
    </row>
    <row r="852" spans="1:15" x14ac:dyDescent="0.35">
      <c r="A852" s="14">
        <v>848</v>
      </c>
      <c r="B852" s="13" t="str">
        <f>_xlfn.XLOOKUP(E852,[1]!pnp[Product Code],[1]!pnp[Product Name],"Legacy Product")</f>
        <v>ICE TRAY: Medium Package - Island Skid Solution for ICE Dispensers (ADA Compliant)</v>
      </c>
      <c r="C852" s="13" t="str">
        <f>_xlfn.XLOOKUP(E852,[1]!pnp[Product Code],[1]!pnp[Product Description],"Legacy Product")</f>
        <v>ICE TRAY: Island Skid Solution consisting of Two Charger Skids, housing  up to Four ICE Dispensers &amp; Two Power Skids, housing a Switch Gear and a Power Cabinet. Includes up to 14  Bollards. Also comes with a ramp and additional 4 bollards to meet ADA Compliance (Made to Order, 6-7 months lead time)</v>
      </c>
      <c r="D852" s="13" t="str">
        <f t="shared" si="35"/>
        <v>ICE</v>
      </c>
      <c r="E852" s="14" t="str">
        <v>HPIS-DCD-M-ADA</v>
      </c>
      <c r="F852" s="13" t="str">
        <f t="shared" si="36"/>
        <v>HPIS-DCD-M-ADA</v>
      </c>
      <c r="G852" s="13">
        <v>1</v>
      </c>
      <c r="H852" s="11">
        <f>_xlfn.XLOOKUP(E852,[1]!pnp[Product Code],[1]!pnp[MSRP],"Legacy Product")</f>
        <v>111272.31</v>
      </c>
      <c r="I852" s="12"/>
      <c r="J852" s="11"/>
      <c r="K852" s="10"/>
      <c r="L852" s="9">
        <f t="shared" si="37"/>
        <v>848</v>
      </c>
      <c r="M852" s="8">
        <f>_xlfn.XLOOKUP(E852,[1]!pnp[Product Code],[1]!pnp[MSRP],"Legacy Product")</f>
        <v>111272.31</v>
      </c>
      <c r="N852" s="7">
        <f>_xlfn.XLOOKUP(E852,[1]!pnp[Product Code],[1]!pnp[OEM Customer (FT1)],"Legacy Product")</f>
        <v>111272.31</v>
      </c>
      <c r="O852" s="6">
        <f t="shared" si="34"/>
        <v>0</v>
      </c>
    </row>
    <row r="853" spans="1:15" x14ac:dyDescent="0.35">
      <c r="A853" s="14">
        <v>849</v>
      </c>
      <c r="B853" s="13" t="str">
        <f>_xlfn.XLOOKUP(E853,[1]!pnp[Product Code],[1]!pnp[Product Name],"Legacy Product")</f>
        <v>ICE TRAY: Medium Package - Island Skid Solution for Terra AiO</v>
      </c>
      <c r="C853" s="13" t="str">
        <f>_xlfn.XLOOKUP(E853,[1]!pnp[Product Code],[1]!pnp[Product Description],"Legacy Product")</f>
        <v>ICE TRAY: Island Skid Solution consisting of Two Charger Skids, housing  up to Four Terra 54, Terra 124, or Terra 184 Chargers &amp; One Power Skid, housing a Switch Gear. Includes up to 12 Bollards (Made to Order, 6-7 months lead time)</v>
      </c>
      <c r="D853" s="13" t="str">
        <f t="shared" si="35"/>
        <v>ICE</v>
      </c>
      <c r="E853" s="14" t="str">
        <v>HPIS-TERRA-M</v>
      </c>
      <c r="F853" s="13" t="str">
        <f t="shared" si="36"/>
        <v>HPIS-TERRA-M</v>
      </c>
      <c r="G853" s="13">
        <v>1</v>
      </c>
      <c r="H853" s="11">
        <f>_xlfn.XLOOKUP(E853,[1]!pnp[Product Code],[1]!pnp[MSRP],"Legacy Product")</f>
        <v>84146.54</v>
      </c>
      <c r="I853" s="12"/>
      <c r="J853" s="11"/>
      <c r="K853" s="10"/>
      <c r="L853" s="9">
        <f t="shared" si="37"/>
        <v>849</v>
      </c>
      <c r="M853" s="8">
        <f>_xlfn.XLOOKUP(E853,[1]!pnp[Product Code],[1]!pnp[MSRP],"Legacy Product")</f>
        <v>84146.54</v>
      </c>
      <c r="N853" s="7">
        <f>_xlfn.XLOOKUP(E853,[1]!pnp[Product Code],[1]!pnp[OEM Customer (FT1)],"Legacy Product")</f>
        <v>84146.54</v>
      </c>
      <c r="O853" s="6">
        <f t="shared" si="34"/>
        <v>0</v>
      </c>
    </row>
    <row r="854" spans="1:15" x14ac:dyDescent="0.35">
      <c r="A854" s="14">
        <v>850</v>
      </c>
      <c r="B854" s="13" t="str">
        <f>_xlfn.XLOOKUP(E854,[1]!pnp[Product Code],[1]!pnp[Product Name],"Legacy Product")</f>
        <v>ICE TRAY: Medium Package - Island Skid Solution for Terra AiO (ADA Compliant)</v>
      </c>
      <c r="C854" s="13" t="str">
        <f>_xlfn.XLOOKUP(E854,[1]!pnp[Product Code],[1]!pnp[Product Description],"Legacy Product")</f>
        <v>ICE TRAY: Island Skid Solution consisting of Two Charger Skids, housing  up to Four Terra 54, Terra 124, or Terra 184 Chargers &amp; One Power Skid, housing a Switch Gear. Includes up to 16 Bollards. Also comes with a ramp and additional 4 bollards to meet ADA Compliance (Made to Order, 6-7 months lead time)</v>
      </c>
      <c r="D854" s="13" t="str">
        <f t="shared" si="35"/>
        <v>ICE</v>
      </c>
      <c r="E854" s="14" t="str">
        <v>HPIS-TERRA-M-ADA</v>
      </c>
      <c r="F854" s="13" t="str">
        <f t="shared" si="36"/>
        <v>HPIS-TERRA-M-ADA</v>
      </c>
      <c r="G854" s="13">
        <v>1</v>
      </c>
      <c r="H854" s="11">
        <f>_xlfn.XLOOKUP(E854,[1]!pnp[Product Code],[1]!pnp[MSRP],"Legacy Product")</f>
        <v>84146.54</v>
      </c>
      <c r="I854" s="12"/>
      <c r="J854" s="11"/>
      <c r="K854" s="10"/>
      <c r="L854" s="9">
        <f t="shared" si="37"/>
        <v>850</v>
      </c>
      <c r="M854" s="8">
        <f>_xlfn.XLOOKUP(E854,[1]!pnp[Product Code],[1]!pnp[MSRP],"Legacy Product")</f>
        <v>84146.54</v>
      </c>
      <c r="N854" s="7">
        <f>_xlfn.XLOOKUP(E854,[1]!pnp[Product Code],[1]!pnp[OEM Customer (FT1)],"Legacy Product")</f>
        <v>84146.54</v>
      </c>
      <c r="O854" s="6">
        <f t="shared" si="34"/>
        <v>0</v>
      </c>
    </row>
    <row r="855" spans="1:15" x14ac:dyDescent="0.35">
      <c r="A855" s="14">
        <v>851</v>
      </c>
      <c r="B855" s="13" t="str">
        <f>_xlfn.XLOOKUP(E855,[1]!pnp[Product Code],[1]!pnp[Product Name],"Legacy Product")</f>
        <v>ICE TRAY: Medium Package - Island Skid Solution for Light Bar Pedestal (ADA Compliant)</v>
      </c>
      <c r="C855" s="13" t="str">
        <f>_xlfn.XLOOKUP(E855,[1]!pnp[Product Code],[1]!pnp[Product Description],"Legacy Product")</f>
        <v>ICE TRAY: Island Skid Solution consisting of Two Charger Skids, housing up to Four Bar Pedestals &amp; One Power Skid, housing a Switch Gear. Includes up to 12 Bollards  Also comes with a ramp and additional 4 bollards to meet ADA Compliance (Made to Order, 6-7 months lead time)</v>
      </c>
      <c r="D855" s="13" t="str">
        <f t="shared" si="35"/>
        <v>ICE</v>
      </c>
      <c r="E855" s="14" t="str">
        <v>HPIS-DCWB-M-ADA</v>
      </c>
      <c r="F855" s="13" t="str">
        <f t="shared" si="36"/>
        <v>HPIS-DCWB-M-ADA</v>
      </c>
      <c r="G855" s="13">
        <v>1</v>
      </c>
      <c r="H855" s="11">
        <f>_xlfn.XLOOKUP(E855,[1]!pnp[Product Code],[1]!pnp[MSRP],"Legacy Product")</f>
        <v>84146.54</v>
      </c>
      <c r="I855" s="12"/>
      <c r="J855" s="11"/>
      <c r="K855" s="10"/>
      <c r="L855" s="9">
        <f t="shared" si="37"/>
        <v>851</v>
      </c>
      <c r="M855" s="8">
        <f>_xlfn.XLOOKUP(E855,[1]!pnp[Product Code],[1]!pnp[MSRP],"Legacy Product")</f>
        <v>84146.54</v>
      </c>
      <c r="N855" s="7">
        <f>_xlfn.XLOOKUP(E855,[1]!pnp[Product Code],[1]!pnp[OEM Customer (FT1)],"Legacy Product")</f>
        <v>84146.54</v>
      </c>
      <c r="O855" s="6">
        <f t="shared" si="34"/>
        <v>0</v>
      </c>
    </row>
    <row r="856" spans="1:15" x14ac:dyDescent="0.35">
      <c r="A856" s="14">
        <v>852</v>
      </c>
      <c r="B856" s="13" t="str">
        <f>_xlfn.XLOOKUP(E856,[1]!pnp[Product Code],[1]!pnp[Product Name],"Legacy Product")</f>
        <v>ICE TRAY: Medium Package - Island Skid Solution for ICE AiO</v>
      </c>
      <c r="C856" s="13" t="str">
        <f>_xlfn.XLOOKUP(E856,[1]!pnp[Product Code],[1]!pnp[Product Description],"Legacy Product")</f>
        <v>ICE TRAY: Island Skid Solution consisting of Two Charger Skids, housing up to Four ICE AiO Chargesr &amp; One Power Skid, housing a Switch Gear.  Includes up to 12 Bollards  (Made to Order, 6-7 months lead time)</v>
      </c>
      <c r="D856" s="13" t="str">
        <f t="shared" si="35"/>
        <v>ICE</v>
      </c>
      <c r="E856" s="14" t="str">
        <v>HPIS-AIO-M</v>
      </c>
      <c r="F856" s="13" t="str">
        <f t="shared" si="36"/>
        <v>HPIS-AIO-M</v>
      </c>
      <c r="G856" s="13">
        <v>1</v>
      </c>
      <c r="H856" s="11">
        <f>_xlfn.XLOOKUP(E856,[1]!pnp[Product Code],[1]!pnp[MSRP],"Legacy Product")</f>
        <v>84146.54</v>
      </c>
      <c r="I856" s="12"/>
      <c r="J856" s="11"/>
      <c r="K856" s="10"/>
      <c r="L856" s="9">
        <f t="shared" si="37"/>
        <v>852</v>
      </c>
      <c r="M856" s="8">
        <f>_xlfn.XLOOKUP(E856,[1]!pnp[Product Code],[1]!pnp[MSRP],"Legacy Product")</f>
        <v>84146.54</v>
      </c>
      <c r="N856" s="7">
        <f>_xlfn.XLOOKUP(E856,[1]!pnp[Product Code],[1]!pnp[OEM Customer (FT1)],"Legacy Product")</f>
        <v>84146.54</v>
      </c>
      <c r="O856" s="6">
        <f t="shared" si="34"/>
        <v>0</v>
      </c>
    </row>
    <row r="857" spans="1:15" x14ac:dyDescent="0.35">
      <c r="A857" s="14">
        <v>853</v>
      </c>
      <c r="B857" s="13" t="str">
        <f>_xlfn.XLOOKUP(E857,[1]!pnp[Product Code],[1]!pnp[Product Name],"Legacy Product")</f>
        <v>ICE TRAY: Medium Package - Island Skid Solution for Light Bar Pedestal</v>
      </c>
      <c r="C857" s="13" t="str">
        <f>_xlfn.XLOOKUP(E857,[1]!pnp[Product Code],[1]!pnp[Product Description],"Legacy Product")</f>
        <v>ICE TRAY: Island Skid Solution consisting of Two Charger Skids, housing up to Four Light Bar Pedestals &amp; One Power Skid, housing a Switch Gear. Includes up to 12 Bollards (Made to Order, 6-7 months lead time)</v>
      </c>
      <c r="D857" s="13" t="str">
        <f t="shared" si="35"/>
        <v>ICE</v>
      </c>
      <c r="E857" s="14" t="str">
        <v>HPIS-DCWB-M</v>
      </c>
      <c r="F857" s="13" t="str">
        <f t="shared" si="36"/>
        <v>HPIS-DCWB-M</v>
      </c>
      <c r="G857" s="13">
        <v>1</v>
      </c>
      <c r="H857" s="11">
        <f>_xlfn.XLOOKUP(E857,[1]!pnp[Product Code],[1]!pnp[MSRP],"Legacy Product")</f>
        <v>84146.54</v>
      </c>
      <c r="I857" s="12"/>
      <c r="J857" s="11"/>
      <c r="K857" s="10"/>
      <c r="L857" s="9">
        <f t="shared" si="37"/>
        <v>853</v>
      </c>
      <c r="M857" s="8">
        <f>_xlfn.XLOOKUP(E857,[1]!pnp[Product Code],[1]!pnp[MSRP],"Legacy Product")</f>
        <v>84146.54</v>
      </c>
      <c r="N857" s="7">
        <f>_xlfn.XLOOKUP(E857,[1]!pnp[Product Code],[1]!pnp[OEM Customer (FT1)],"Legacy Product")</f>
        <v>84146.54</v>
      </c>
      <c r="O857" s="6">
        <f t="shared" si="34"/>
        <v>0</v>
      </c>
    </row>
    <row r="858" spans="1:15" x14ac:dyDescent="0.35">
      <c r="A858" s="14">
        <v>854</v>
      </c>
      <c r="B858" s="13" t="str">
        <f>_xlfn.XLOOKUP(E858,[1]!pnp[Product Code],[1]!pnp[Product Name],"Legacy Product")</f>
        <v>ICE TRAY: Medium Package - Pull In Skid Solution for ICE AiO (ADA Compliant)</v>
      </c>
      <c r="C858" s="13" t="str">
        <f>_xlfn.XLOOKUP(E858,[1]!pnp[Product Code],[1]!pnp[Product Description],"Legacy Product")</f>
        <v>ICE TRAY: Pull in Skid Solution  consisting of Two Charger Skids, housing Two ICE AiO Chargers &amp; One Power Skid, housing a Switch Gear.  Includes 8 Bollards.  Also comes with a ramp and additional 4 bollards to meet ADA Compliance (Made to Order, 6-7 months lead time)</v>
      </c>
      <c r="D858" s="13" t="str">
        <f t="shared" si="35"/>
        <v>ICE</v>
      </c>
      <c r="E858" s="14" t="str">
        <v>HPPIS-AIO-M-ADA</v>
      </c>
      <c r="F858" s="13" t="str">
        <f t="shared" si="36"/>
        <v>HPPIS-AIO-M-ADA</v>
      </c>
      <c r="G858" s="13">
        <v>1</v>
      </c>
      <c r="H858" s="11">
        <f>_xlfn.XLOOKUP(E858,[1]!pnp[Product Code],[1]!pnp[MSRP],"Legacy Product")</f>
        <v>82300.38</v>
      </c>
      <c r="I858" s="12"/>
      <c r="J858" s="11"/>
      <c r="K858" s="10"/>
      <c r="L858" s="9">
        <f t="shared" si="37"/>
        <v>854</v>
      </c>
      <c r="M858" s="8">
        <f>_xlfn.XLOOKUP(E858,[1]!pnp[Product Code],[1]!pnp[MSRP],"Legacy Product")</f>
        <v>82300.38</v>
      </c>
      <c r="N858" s="7">
        <f>_xlfn.XLOOKUP(E858,[1]!pnp[Product Code],[1]!pnp[OEM Customer (FT1)],"Legacy Product")</f>
        <v>82300.38</v>
      </c>
      <c r="O858" s="6">
        <f t="shared" si="34"/>
        <v>0</v>
      </c>
    </row>
    <row r="859" spans="1:15" x14ac:dyDescent="0.35">
      <c r="A859" s="14">
        <v>855</v>
      </c>
      <c r="B859" s="13" t="str">
        <f>_xlfn.XLOOKUP(E859,[1]!pnp[Product Code],[1]!pnp[Product Name],"Legacy Product")</f>
        <v>ICE TRAY: Large Package - Pull In Skid Solution for ICE AiO (ADA Compliant)</v>
      </c>
      <c r="C859" s="13" t="str">
        <f>_xlfn.XLOOKUP(E859,[1]!pnp[Product Code],[1]!pnp[Product Description],"Legacy Product")</f>
        <v>ICE TRAY: Pull in Skid Solution consisting of Four Charger Skids, housing Four ICE AiO Chargers &amp; One Power Skid, housing a Switch Gear.  Includes 12 Bollards. Also comes with a ramp and additional 4 bollards to meet ADA Compliance (Made to Order, 6-7 months lead time)</v>
      </c>
      <c r="D859" s="13" t="str">
        <f t="shared" si="35"/>
        <v>ICE</v>
      </c>
      <c r="E859" s="14" t="str">
        <v>HPPIS-AIO-L-ADA</v>
      </c>
      <c r="F859" s="13" t="str">
        <f t="shared" si="36"/>
        <v>HPPIS-AIO-L-ADA</v>
      </c>
      <c r="G859" s="13">
        <v>1</v>
      </c>
      <c r="H859" s="11">
        <f>_xlfn.XLOOKUP(E859,[1]!pnp[Product Code],[1]!pnp[MSRP],"Legacy Product")</f>
        <v>136551.92000000001</v>
      </c>
      <c r="I859" s="12"/>
      <c r="J859" s="11"/>
      <c r="K859" s="10"/>
      <c r="L859" s="9">
        <f t="shared" si="37"/>
        <v>855</v>
      </c>
      <c r="M859" s="8">
        <f>_xlfn.XLOOKUP(E859,[1]!pnp[Product Code],[1]!pnp[MSRP],"Legacy Product")</f>
        <v>136551.92000000001</v>
      </c>
      <c r="N859" s="7">
        <f>_xlfn.XLOOKUP(E859,[1]!pnp[Product Code],[1]!pnp[OEM Customer (FT1)],"Legacy Product")</f>
        <v>136551.92000000001</v>
      </c>
      <c r="O859" s="6">
        <f t="shared" si="34"/>
        <v>0</v>
      </c>
    </row>
    <row r="860" spans="1:15" x14ac:dyDescent="0.35">
      <c r="A860" s="14">
        <v>856</v>
      </c>
      <c r="B860" s="13" t="str">
        <f>_xlfn.XLOOKUP(E860,[1]!pnp[Product Code],[1]!pnp[Product Name],"Legacy Product")</f>
        <v>ICE TRAY: Large Package - Pull In Skid Solution for ICE AiO</v>
      </c>
      <c r="C860" s="13" t="str">
        <f>_xlfn.XLOOKUP(E860,[1]!pnp[Product Code],[1]!pnp[Product Description],"Legacy Product")</f>
        <v>ICE TRAY: Pull in Skid Solution consisting of Four Charger Skids, housing Four ICE AiO Chargesr &amp; One Power Skid, housing a Switch Gear.  Includes 12 Bollards (Made to Order, 6-7 months lead time)</v>
      </c>
      <c r="D860" s="13" t="str">
        <f t="shared" si="35"/>
        <v>ICE</v>
      </c>
      <c r="E860" s="14" t="str">
        <v>HPPIS-AIO-L</v>
      </c>
      <c r="F860" s="13" t="str">
        <f t="shared" si="36"/>
        <v>HPPIS-AIO-L</v>
      </c>
      <c r="G860" s="13">
        <v>1</v>
      </c>
      <c r="H860" s="11">
        <f>_xlfn.XLOOKUP(E860,[1]!pnp[Product Code],[1]!pnp[MSRP],"Legacy Product")</f>
        <v>136551.92000000001</v>
      </c>
      <c r="I860" s="12"/>
      <c r="J860" s="11"/>
      <c r="K860" s="10"/>
      <c r="L860" s="9">
        <f t="shared" si="37"/>
        <v>856</v>
      </c>
      <c r="M860" s="8">
        <f>_xlfn.XLOOKUP(E860,[1]!pnp[Product Code],[1]!pnp[MSRP],"Legacy Product")</f>
        <v>136551.92000000001</v>
      </c>
      <c r="N860" s="7">
        <f>_xlfn.XLOOKUP(E860,[1]!pnp[Product Code],[1]!pnp[OEM Customer (FT1)],"Legacy Product")</f>
        <v>136551.92000000001</v>
      </c>
      <c r="O860" s="6">
        <f t="shared" si="34"/>
        <v>0</v>
      </c>
    </row>
    <row r="861" spans="1:15" x14ac:dyDescent="0.35">
      <c r="A861" s="14">
        <v>857</v>
      </c>
      <c r="B861" s="13" t="str">
        <f>_xlfn.XLOOKUP(E861,[1]!pnp[Product Code],[1]!pnp[Product Name],"Legacy Product")</f>
        <v>ICE TRAY: Large Package - Pull In Skid Solution for ICE Dispensers</v>
      </c>
      <c r="C861" s="13" t="str">
        <f>_xlfn.XLOOKUP(E861,[1]!pnp[Product Code],[1]!pnp[Product Description],"Legacy Product")</f>
        <v>ICE TRAY: Pull in Skid Solution consisting of Four Charger Skids, housing Four ICE Dispensers &amp; Two Power Skids, housing a Switch Gear and a Power Cabinet. Includes 14 Bollards (Made to Order, 6-7 months lead time)</v>
      </c>
      <c r="D861" s="13" t="str">
        <f t="shared" si="35"/>
        <v>ICE</v>
      </c>
      <c r="E861" s="14" t="str">
        <v>HPPIS-DCD-L</v>
      </c>
      <c r="F861" s="13" t="str">
        <f t="shared" si="36"/>
        <v>HPPIS-DCD-L</v>
      </c>
      <c r="G861" s="13">
        <v>1</v>
      </c>
      <c r="H861" s="11">
        <f>_xlfn.XLOOKUP(E861,[1]!pnp[Product Code],[1]!pnp[MSRP],"Legacy Product")</f>
        <v>163677.69</v>
      </c>
      <c r="I861" s="12"/>
      <c r="J861" s="11"/>
      <c r="K861" s="10"/>
      <c r="L861" s="9">
        <f t="shared" si="37"/>
        <v>857</v>
      </c>
      <c r="M861" s="8">
        <f>_xlfn.XLOOKUP(E861,[1]!pnp[Product Code],[1]!pnp[MSRP],"Legacy Product")</f>
        <v>163677.69</v>
      </c>
      <c r="N861" s="7">
        <f>_xlfn.XLOOKUP(E861,[1]!pnp[Product Code],[1]!pnp[OEM Customer (FT1)],"Legacy Product")</f>
        <v>163677.69</v>
      </c>
      <c r="O861" s="6">
        <f t="shared" si="34"/>
        <v>0</v>
      </c>
    </row>
    <row r="862" spans="1:15" x14ac:dyDescent="0.35">
      <c r="A862" s="14">
        <v>858</v>
      </c>
      <c r="B862" s="13" t="str">
        <f>_xlfn.XLOOKUP(E862,[1]!pnp[Product Code],[1]!pnp[Product Name],"Legacy Product")</f>
        <v>ICE TRAY: Large Package - Pull In Skid Solution for ICE Dispensers (ADA Compliant)</v>
      </c>
      <c r="C862" s="13" t="str">
        <f>_xlfn.XLOOKUP(E862,[1]!pnp[Product Code],[1]!pnp[Product Description],"Legacy Product")</f>
        <v>ICE TRAY: Pull in Skid Solution consisting of Four Charger Skids, housing Four ICE Dispensers &amp; Two Power Skids, housing a Switch Gear and a Power Cabinet. Includes 14 Bollards.  Also comes with a ramp and additional 4 bollards to meet ADA Compliance (Made to Order, 6-7 months lead time)</v>
      </c>
      <c r="D862" s="13" t="str">
        <f t="shared" si="35"/>
        <v>ICE</v>
      </c>
      <c r="E862" s="14" t="str">
        <v>HPPIS-DCD-L-ADA</v>
      </c>
      <c r="F862" s="13" t="str">
        <f t="shared" si="36"/>
        <v>HPPIS-DCD-L-ADA</v>
      </c>
      <c r="G862" s="13">
        <v>1</v>
      </c>
      <c r="H862" s="11">
        <f>_xlfn.XLOOKUP(E862,[1]!pnp[Product Code],[1]!pnp[MSRP],"Legacy Product")</f>
        <v>163677.69</v>
      </c>
      <c r="I862" s="12"/>
      <c r="J862" s="11"/>
      <c r="K862" s="10"/>
      <c r="L862" s="9">
        <f t="shared" si="37"/>
        <v>858</v>
      </c>
      <c r="M862" s="8">
        <f>_xlfn.XLOOKUP(E862,[1]!pnp[Product Code],[1]!pnp[MSRP],"Legacy Product")</f>
        <v>163677.69</v>
      </c>
      <c r="N862" s="7">
        <f>_xlfn.XLOOKUP(E862,[1]!pnp[Product Code],[1]!pnp[OEM Customer (FT1)],"Legacy Product")</f>
        <v>163677.69</v>
      </c>
      <c r="O862" s="6">
        <f t="shared" si="34"/>
        <v>0</v>
      </c>
    </row>
    <row r="863" spans="1:15" x14ac:dyDescent="0.35">
      <c r="A863" s="14">
        <v>859</v>
      </c>
      <c r="B863" s="13" t="str">
        <f>_xlfn.XLOOKUP(E863,[1]!pnp[Product Code],[1]!pnp[Product Name],"Legacy Product")</f>
        <v>ICE TRAY: Large Package - Pull In Skid Solution for Light Bar Pedestal</v>
      </c>
      <c r="C863" s="13" t="str">
        <f>_xlfn.XLOOKUP(E863,[1]!pnp[Product Code],[1]!pnp[Product Description],"Legacy Product")</f>
        <v>ICE TRAY: Pull in Skid Solution consisting of Four Charger Skids, housing Four Light Bar Pedestals &amp; One Power Skid, housing a Switch Gear. Includes 12 Bollards (Made to Order, 6-7 months lead time)</v>
      </c>
      <c r="D863" s="13" t="str">
        <f t="shared" si="35"/>
        <v>ICE</v>
      </c>
      <c r="E863" s="14" t="str">
        <v>HPPIS-DCWB-L</v>
      </c>
      <c r="F863" s="13" t="str">
        <f t="shared" si="36"/>
        <v>HPPIS-DCWB-L</v>
      </c>
      <c r="G863" s="13">
        <v>1</v>
      </c>
      <c r="H863" s="11">
        <f>_xlfn.XLOOKUP(E863,[1]!pnp[Product Code],[1]!pnp[MSRP],"Legacy Product")</f>
        <v>136551.92000000001</v>
      </c>
      <c r="I863" s="12"/>
      <c r="J863" s="11"/>
      <c r="K863" s="10"/>
      <c r="L863" s="9">
        <f t="shared" si="37"/>
        <v>859</v>
      </c>
      <c r="M863" s="8">
        <f>_xlfn.XLOOKUP(E863,[1]!pnp[Product Code],[1]!pnp[MSRP],"Legacy Product")</f>
        <v>136551.92000000001</v>
      </c>
      <c r="N863" s="7">
        <f>_xlfn.XLOOKUP(E863,[1]!pnp[Product Code],[1]!pnp[OEM Customer (FT1)],"Legacy Product")</f>
        <v>136551.92000000001</v>
      </c>
      <c r="O863" s="6">
        <f t="shared" si="34"/>
        <v>0</v>
      </c>
    </row>
    <row r="864" spans="1:15" x14ac:dyDescent="0.35">
      <c r="A864" s="14">
        <v>860</v>
      </c>
      <c r="B864" s="13" t="str">
        <f>_xlfn.XLOOKUP(E864,[1]!pnp[Product Code],[1]!pnp[Product Name],"Legacy Product")</f>
        <v>ICE TRAY: Large Package - Pull In Skid Solution for Light Bar Pedestal (ADA Compliant)</v>
      </c>
      <c r="C864" s="13" t="str">
        <f>_xlfn.XLOOKUP(E864,[1]!pnp[Product Code],[1]!pnp[Product Description],"Legacy Product")</f>
        <v>ICE TRAY: Pull in Skid Solution consisting of Four Charger Skids, housing Four Light Bar Pedestals &amp; One Power Skid, housing a Switch Gear. Includes 12 Bollards. Also comes with a ramp and additional 4 bollards to meet ADA Compliance (Made to Order, 6-7 months lead time)</v>
      </c>
      <c r="D864" s="13" t="str">
        <f t="shared" si="35"/>
        <v>ICE</v>
      </c>
      <c r="E864" s="14" t="str">
        <v>HPPIS-DCWB-L-ADA</v>
      </c>
      <c r="F864" s="13" t="str">
        <f t="shared" si="36"/>
        <v>HPPIS-DCWB-L-ADA</v>
      </c>
      <c r="G864" s="13">
        <v>1</v>
      </c>
      <c r="H864" s="11">
        <f>_xlfn.XLOOKUP(E864,[1]!pnp[Product Code],[1]!pnp[MSRP],"Legacy Product")</f>
        <v>136551.92000000001</v>
      </c>
      <c r="I864" s="12"/>
      <c r="J864" s="11"/>
      <c r="K864" s="10"/>
      <c r="L864" s="9">
        <f t="shared" si="37"/>
        <v>860</v>
      </c>
      <c r="M864" s="8">
        <f>_xlfn.XLOOKUP(E864,[1]!pnp[Product Code],[1]!pnp[MSRP],"Legacy Product")</f>
        <v>136551.92000000001</v>
      </c>
      <c r="N864" s="7">
        <f>_xlfn.XLOOKUP(E864,[1]!pnp[Product Code],[1]!pnp[OEM Customer (FT1)],"Legacy Product")</f>
        <v>136551.92000000001</v>
      </c>
      <c r="O864" s="6">
        <f t="shared" si="34"/>
        <v>0</v>
      </c>
    </row>
    <row r="865" spans="1:15" x14ac:dyDescent="0.35">
      <c r="A865" s="14">
        <v>861</v>
      </c>
      <c r="B865" s="13" t="str">
        <f>_xlfn.XLOOKUP(E865,[1]!pnp[Product Code],[1]!pnp[Product Name],"Legacy Product")</f>
        <v>ICE TRAY: Large Package - Pull In Skid Solution for Terra AiO</v>
      </c>
      <c r="C865" s="13" t="str">
        <f>_xlfn.XLOOKUP(E865,[1]!pnp[Product Code],[1]!pnp[Product Description],"Legacy Product")</f>
        <v>ICE TRAY: Pull in Skid Solution consisting of Four Charger Skids, housing Four Terra 54, Terra 124, or Terra 184 Chargers &amp; One Power Skid, housing a Switch Gear. Includes 12 Bollards (Made to Order, 6-7 months lead time)</v>
      </c>
      <c r="D865" s="13" t="str">
        <f t="shared" si="35"/>
        <v>ICE</v>
      </c>
      <c r="E865" s="14" t="str">
        <v>HPPIS-TERRA-L</v>
      </c>
      <c r="F865" s="13" t="str">
        <f t="shared" si="36"/>
        <v>HPPIS-TERRA-L</v>
      </c>
      <c r="G865" s="13">
        <v>1</v>
      </c>
      <c r="H865" s="11">
        <f>_xlfn.XLOOKUP(E865,[1]!pnp[Product Code],[1]!pnp[MSRP],"Legacy Product")</f>
        <v>136551.92000000001</v>
      </c>
      <c r="I865" s="12"/>
      <c r="J865" s="11"/>
      <c r="K865" s="10"/>
      <c r="L865" s="9">
        <f t="shared" si="37"/>
        <v>861</v>
      </c>
      <c r="M865" s="8">
        <f>_xlfn.XLOOKUP(E865,[1]!pnp[Product Code],[1]!pnp[MSRP],"Legacy Product")</f>
        <v>136551.92000000001</v>
      </c>
      <c r="N865" s="7">
        <f>_xlfn.XLOOKUP(E865,[1]!pnp[Product Code],[1]!pnp[OEM Customer (FT1)],"Legacy Product")</f>
        <v>136551.92000000001</v>
      </c>
      <c r="O865" s="6">
        <f t="shared" si="34"/>
        <v>0</v>
      </c>
    </row>
    <row r="866" spans="1:15" x14ac:dyDescent="0.35">
      <c r="A866" s="14">
        <v>862</v>
      </c>
      <c r="B866" s="13" t="str">
        <f>_xlfn.XLOOKUP(E866,[1]!pnp[Product Code],[1]!pnp[Product Name],"Legacy Product")</f>
        <v>ICE TRAY: Large Package - Pull In Skid Solution for Terra AiO (ADA Compliant)</v>
      </c>
      <c r="C866" s="13" t="str">
        <f>_xlfn.XLOOKUP(E866,[1]!pnp[Product Code],[1]!pnp[Product Description],"Legacy Product")</f>
        <v>ICE TRAY: Pull in Skid Solution consisting of Four Charger Skids, housing Four Terra 54, Terra 124, or Terra 184 Chargers &amp; One Power Skid, housing a Switch Gear. Includes 12 Bollards.  Also comes with a ramp and additional 4 bollards to meet ADA Compliance (Made to Order, 6-7 months lead time)</v>
      </c>
      <c r="D866" s="13" t="str">
        <f t="shared" si="35"/>
        <v>ICE</v>
      </c>
      <c r="E866" s="14" t="str">
        <v>HPPIS-TERRA-L-ADA</v>
      </c>
      <c r="F866" s="13" t="str">
        <f t="shared" si="36"/>
        <v>HPPIS-TERRA-L-ADA</v>
      </c>
      <c r="G866" s="13">
        <v>1</v>
      </c>
      <c r="H866" s="11">
        <f>_xlfn.XLOOKUP(E866,[1]!pnp[Product Code],[1]!pnp[MSRP],"Legacy Product")</f>
        <v>136551.92000000001</v>
      </c>
      <c r="I866" s="12"/>
      <c r="J866" s="11"/>
      <c r="K866" s="10"/>
      <c r="L866" s="9">
        <f t="shared" si="37"/>
        <v>862</v>
      </c>
      <c r="M866" s="8">
        <f>_xlfn.XLOOKUP(E866,[1]!pnp[Product Code],[1]!pnp[MSRP],"Legacy Product")</f>
        <v>136551.92000000001</v>
      </c>
      <c r="N866" s="7">
        <f>_xlfn.XLOOKUP(E866,[1]!pnp[Product Code],[1]!pnp[OEM Customer (FT1)],"Legacy Product")</f>
        <v>136551.92000000001</v>
      </c>
      <c r="O866" s="6">
        <f t="shared" si="34"/>
        <v>0</v>
      </c>
    </row>
    <row r="867" spans="1:15" x14ac:dyDescent="0.35">
      <c r="A867" s="14">
        <v>863</v>
      </c>
      <c r="B867" s="13" t="str">
        <f>_xlfn.XLOOKUP(E867,[1]!pnp[Product Code],[1]!pnp[Product Name],"Legacy Product")</f>
        <v>ICE TRAY: Small Package - Pull In Skid Solution for Light Bar Pedestal</v>
      </c>
      <c r="C867" s="13" t="str">
        <f>_xlfn.XLOOKUP(E867,[1]!pnp[Product Code],[1]!pnp[Product Description],"Legacy Product")</f>
        <v>ICE TRAY: Pull in Skid Solution consisting of One Charger Skid, housing a Light Bar Pedestal &amp; One Power Skid, housing a Switch Gear. Includes 6 Bollards (Made to Order, 6-7 months lead time)</v>
      </c>
      <c r="D867" s="13" t="str">
        <f t="shared" si="35"/>
        <v>ICE</v>
      </c>
      <c r="E867" s="14" t="str">
        <v>HPPIS-DCWB-S</v>
      </c>
      <c r="F867" s="13" t="str">
        <f t="shared" si="36"/>
        <v>HPPIS-DCWB-S</v>
      </c>
      <c r="G867" s="13">
        <v>1</v>
      </c>
      <c r="H867" s="11">
        <f>_xlfn.XLOOKUP(E867,[1]!pnp[Product Code],[1]!pnp[MSRP],"Legacy Product")</f>
        <v>55174.62</v>
      </c>
      <c r="I867" s="12"/>
      <c r="J867" s="11"/>
      <c r="K867" s="10"/>
      <c r="L867" s="9">
        <f t="shared" si="37"/>
        <v>863</v>
      </c>
      <c r="M867" s="8">
        <f>_xlfn.XLOOKUP(E867,[1]!pnp[Product Code],[1]!pnp[MSRP],"Legacy Product")</f>
        <v>55174.62</v>
      </c>
      <c r="N867" s="7">
        <f>_xlfn.XLOOKUP(E867,[1]!pnp[Product Code],[1]!pnp[OEM Customer (FT1)],"Legacy Product")</f>
        <v>55174.62</v>
      </c>
      <c r="O867" s="6">
        <f t="shared" si="34"/>
        <v>0</v>
      </c>
    </row>
    <row r="868" spans="1:15" x14ac:dyDescent="0.35">
      <c r="A868" s="14">
        <v>864</v>
      </c>
      <c r="B868" s="13" t="str">
        <f>_xlfn.XLOOKUP(E868,[1]!pnp[Product Code],[1]!pnp[Product Name],"Legacy Product")</f>
        <v>ICE TRAY: Small Package - Pull In Skid Solution for Light Bar Pedestal (ADA Compliant)</v>
      </c>
      <c r="C868" s="13" t="str">
        <f>_xlfn.XLOOKUP(E868,[1]!pnp[Product Code],[1]!pnp[Product Description],"Legacy Product")</f>
        <v>ICE TRAY: Pull in Skid Solution consisting of One Charger Skid, housing a Light Bar Pedestal &amp; One Power Skid, housing a Switch Gear. Includes 6 Bollards.  Also comes with a ramp and additional 4 bollards to meet ADA Compliance (Made to Order, 6-7 months lead time)</v>
      </c>
      <c r="D868" s="13" t="str">
        <f t="shared" si="35"/>
        <v>ICE</v>
      </c>
      <c r="E868" s="14" t="str">
        <v>HPPIS-DCWB-S-ADA</v>
      </c>
      <c r="F868" s="13" t="str">
        <f t="shared" si="36"/>
        <v>HPPIS-DCWB-S-ADA</v>
      </c>
      <c r="G868" s="13">
        <v>1</v>
      </c>
      <c r="H868" s="11">
        <f>_xlfn.XLOOKUP(E868,[1]!pnp[Product Code],[1]!pnp[MSRP],"Legacy Product")</f>
        <v>55174.62</v>
      </c>
      <c r="I868" s="12"/>
      <c r="J868" s="11"/>
      <c r="K868" s="10"/>
      <c r="L868" s="9">
        <f t="shared" si="37"/>
        <v>864</v>
      </c>
      <c r="M868" s="8">
        <f>_xlfn.XLOOKUP(E868,[1]!pnp[Product Code],[1]!pnp[MSRP],"Legacy Product")</f>
        <v>55174.62</v>
      </c>
      <c r="N868" s="7">
        <f>_xlfn.XLOOKUP(E868,[1]!pnp[Product Code],[1]!pnp[OEM Customer (FT1)],"Legacy Product")</f>
        <v>55174.62</v>
      </c>
      <c r="O868" s="6">
        <f t="shared" si="34"/>
        <v>0</v>
      </c>
    </row>
    <row r="869" spans="1:15" x14ac:dyDescent="0.35">
      <c r="A869" s="14">
        <v>865</v>
      </c>
      <c r="B869" s="13" t="str">
        <f>_xlfn.XLOOKUP(E869,[1]!pnp[Product Code],[1]!pnp[Product Name],"Legacy Product")</f>
        <v>ICE TRAY: Small Package - Pull In Skid Solution for ICE AiO</v>
      </c>
      <c r="C869" s="13" t="str">
        <f>_xlfn.XLOOKUP(E869,[1]!pnp[Product Code],[1]!pnp[Product Description],"Legacy Product")</f>
        <v>ICE TRAY: Pull in Skid Solution consisting of One Charger Skid, housing One ICE AiO Charger &amp; One Power Skid, housing a Switch Gear.  Includes 6 Bollards (Made to Order, 6-7 months lead time)</v>
      </c>
      <c r="D869" s="13" t="str">
        <f t="shared" si="35"/>
        <v>ICE</v>
      </c>
      <c r="E869" s="14" t="str">
        <v>HPPIS-AIO-S</v>
      </c>
      <c r="F869" s="13" t="str">
        <f t="shared" si="36"/>
        <v>HPPIS-AIO-S</v>
      </c>
      <c r="G869" s="13">
        <v>1</v>
      </c>
      <c r="H869" s="11">
        <f>_xlfn.XLOOKUP(E869,[1]!pnp[Product Code],[1]!pnp[MSRP],"Legacy Product")</f>
        <v>55174.62</v>
      </c>
      <c r="I869" s="12"/>
      <c r="J869" s="11"/>
      <c r="K869" s="10"/>
      <c r="L869" s="9">
        <f t="shared" si="37"/>
        <v>865</v>
      </c>
      <c r="M869" s="8">
        <f>_xlfn.XLOOKUP(E869,[1]!pnp[Product Code],[1]!pnp[MSRP],"Legacy Product")</f>
        <v>55174.62</v>
      </c>
      <c r="N869" s="7">
        <f>_xlfn.XLOOKUP(E869,[1]!pnp[Product Code],[1]!pnp[OEM Customer (FT1)],"Legacy Product")</f>
        <v>55174.62</v>
      </c>
      <c r="O869" s="6">
        <f t="shared" si="34"/>
        <v>0</v>
      </c>
    </row>
    <row r="870" spans="1:15" x14ac:dyDescent="0.35">
      <c r="A870" s="14">
        <v>866</v>
      </c>
      <c r="B870" s="13" t="str">
        <f>_xlfn.XLOOKUP(E870,[1]!pnp[Product Code],[1]!pnp[Product Name],"Legacy Product")</f>
        <v>ICE TRAY: Small Package - Pull In Skid Solution for ICE AiO (ADA Compliant)</v>
      </c>
      <c r="C870" s="13" t="str">
        <f>_xlfn.XLOOKUP(E870,[1]!pnp[Product Code],[1]!pnp[Product Description],"Legacy Product")</f>
        <v>ICE TRAY: Pull in Skid Solution consisting of One Charger Skid, housing One ICE AiO Charger &amp; One Power Skid, housing a Switch Gear.  Includes 6 Bollards. Also comes with a ramp and additional 4 bollards to meet ADA Compliance (Made to Order, 6-7 months lead time)</v>
      </c>
      <c r="D870" s="13" t="str">
        <f t="shared" si="35"/>
        <v>ICE</v>
      </c>
      <c r="E870" s="14" t="str">
        <v>HPPIS-AIO-S-ADA</v>
      </c>
      <c r="F870" s="13" t="str">
        <f t="shared" si="36"/>
        <v>HPPIS-AIO-S-ADA</v>
      </c>
      <c r="G870" s="13">
        <v>1</v>
      </c>
      <c r="H870" s="11">
        <f>_xlfn.XLOOKUP(E870,[1]!pnp[Product Code],[1]!pnp[MSRP],"Legacy Product")</f>
        <v>55174.62</v>
      </c>
      <c r="I870" s="12"/>
      <c r="J870" s="11"/>
      <c r="K870" s="10"/>
      <c r="L870" s="9">
        <f t="shared" si="37"/>
        <v>866</v>
      </c>
      <c r="M870" s="8">
        <f>_xlfn.XLOOKUP(E870,[1]!pnp[Product Code],[1]!pnp[MSRP],"Legacy Product")</f>
        <v>55174.62</v>
      </c>
      <c r="N870" s="7">
        <f>_xlfn.XLOOKUP(E870,[1]!pnp[Product Code],[1]!pnp[OEM Customer (FT1)],"Legacy Product")</f>
        <v>55174.62</v>
      </c>
      <c r="O870" s="6">
        <f t="shared" si="34"/>
        <v>0</v>
      </c>
    </row>
    <row r="871" spans="1:15" x14ac:dyDescent="0.35">
      <c r="A871" s="14">
        <v>867</v>
      </c>
      <c r="B871" s="13" t="str">
        <f>_xlfn.XLOOKUP(E871,[1]!pnp[Product Code],[1]!pnp[Product Name],"Legacy Product")</f>
        <v>ICE TRAY: Small Package - Pull In Skid Solution for Terra AiO</v>
      </c>
      <c r="C871" s="13" t="str">
        <f>_xlfn.XLOOKUP(E871,[1]!pnp[Product Code],[1]!pnp[Product Description],"Legacy Product")</f>
        <v>ICE TRAY: Pull in Skid Solution consisting of One Charger Skid, housing One Terra 54, Terra 124, or Terra 184 Charger &amp; One Power Skid, housing a Switch Gear. Includes 6 Bollards (Made to Order, 6-7 months lead time)</v>
      </c>
      <c r="D871" s="13" t="str">
        <f t="shared" si="35"/>
        <v>ICE</v>
      </c>
      <c r="E871" s="14" t="str">
        <v>HPPIS-TERRA-S</v>
      </c>
      <c r="F871" s="13" t="str">
        <f t="shared" si="36"/>
        <v>HPPIS-TERRA-S</v>
      </c>
      <c r="G871" s="13">
        <v>1</v>
      </c>
      <c r="H871" s="11">
        <f>_xlfn.XLOOKUP(E871,[1]!pnp[Product Code],[1]!pnp[MSRP],"Legacy Product")</f>
        <v>55174.62</v>
      </c>
      <c r="I871" s="12"/>
      <c r="J871" s="11"/>
      <c r="K871" s="10"/>
      <c r="L871" s="9">
        <f t="shared" si="37"/>
        <v>867</v>
      </c>
      <c r="M871" s="8">
        <f>_xlfn.XLOOKUP(E871,[1]!pnp[Product Code],[1]!pnp[MSRP],"Legacy Product")</f>
        <v>55174.62</v>
      </c>
      <c r="N871" s="7">
        <f>_xlfn.XLOOKUP(E871,[1]!pnp[Product Code],[1]!pnp[OEM Customer (FT1)],"Legacy Product")</f>
        <v>55174.62</v>
      </c>
      <c r="O871" s="6">
        <f t="shared" si="34"/>
        <v>0</v>
      </c>
    </row>
    <row r="872" spans="1:15" x14ac:dyDescent="0.35">
      <c r="A872" s="14">
        <v>868</v>
      </c>
      <c r="B872" s="13" t="str">
        <f>_xlfn.XLOOKUP(E872,[1]!pnp[Product Code],[1]!pnp[Product Name],"Legacy Product")</f>
        <v>ICE TRAY: Small Package - Pull In Skid Solution for Terra AiO  (ADA Compliant)</v>
      </c>
      <c r="C872" s="13" t="str">
        <f>_xlfn.XLOOKUP(E872,[1]!pnp[Product Code],[1]!pnp[Product Description],"Legacy Product")</f>
        <v>ICE TRAY: Pull in Skid Solution consisting of One Charger Skid, housing One Terra 54, Terra 124, or Terra 184 Charger &amp; One Power Skid, housing a Switch Gear. Includes 6 Bollards. Also comes with a ramp and additional 4 bollards to meet ADA Compliance (Made to Order, 6-7 months lead time)</v>
      </c>
      <c r="D872" s="13" t="str">
        <f t="shared" si="35"/>
        <v>ICE</v>
      </c>
      <c r="E872" s="14" t="str">
        <v>HPPIS-TERRA-S-ADA</v>
      </c>
      <c r="F872" s="13" t="str">
        <f t="shared" si="36"/>
        <v>HPPIS-TERRA-S-ADA</v>
      </c>
      <c r="G872" s="13">
        <v>1</v>
      </c>
      <c r="H872" s="11">
        <f>_xlfn.XLOOKUP(E872,[1]!pnp[Product Code],[1]!pnp[MSRP],"Legacy Product")</f>
        <v>55174.62</v>
      </c>
      <c r="I872" s="12"/>
      <c r="J872" s="11"/>
      <c r="K872" s="10"/>
      <c r="L872" s="9">
        <f t="shared" si="37"/>
        <v>868</v>
      </c>
      <c r="M872" s="8">
        <f>_xlfn.XLOOKUP(E872,[1]!pnp[Product Code],[1]!pnp[MSRP],"Legacy Product")</f>
        <v>55174.62</v>
      </c>
      <c r="N872" s="7">
        <f>_xlfn.XLOOKUP(E872,[1]!pnp[Product Code],[1]!pnp[OEM Customer (FT1)],"Legacy Product")</f>
        <v>55174.62</v>
      </c>
      <c r="O872" s="6">
        <f t="shared" si="34"/>
        <v>0</v>
      </c>
    </row>
    <row r="873" spans="1:15" x14ac:dyDescent="0.35">
      <c r="A873" s="14">
        <v>869</v>
      </c>
      <c r="B873" s="13" t="str">
        <f>_xlfn.XLOOKUP(E873,[1]!pnp[Product Code],[1]!pnp[Product Name],"Legacy Product")</f>
        <v>ICE TRAY: Medium Package - Pull In Skid Solution for ICE AiO</v>
      </c>
      <c r="C873" s="13" t="str">
        <f>_xlfn.XLOOKUP(E873,[1]!pnp[Product Code],[1]!pnp[Product Description],"Legacy Product")</f>
        <v>ICE TRAY: Pull in Skid Solution consisting of Two Charger Skids, housing Two ICE AiO Chargesr &amp; One Power Skid, housing a Switch Gear.  Includes 8 Bollards (Made to Order, 6-7 months lead time)</v>
      </c>
      <c r="D873" s="13" t="str">
        <f t="shared" si="35"/>
        <v>ICE</v>
      </c>
      <c r="E873" s="14" t="str">
        <v>HPPIS-AIO-M</v>
      </c>
      <c r="F873" s="13" t="str">
        <f t="shared" si="36"/>
        <v>HPPIS-AIO-M</v>
      </c>
      <c r="G873" s="13">
        <v>1</v>
      </c>
      <c r="H873" s="11">
        <f>_xlfn.XLOOKUP(E873,[1]!pnp[Product Code],[1]!pnp[MSRP],"Legacy Product")</f>
        <v>82300.38</v>
      </c>
      <c r="I873" s="12"/>
      <c r="J873" s="11"/>
      <c r="K873" s="10"/>
      <c r="L873" s="9">
        <f t="shared" si="37"/>
        <v>869</v>
      </c>
      <c r="M873" s="8">
        <f>_xlfn.XLOOKUP(E873,[1]!pnp[Product Code],[1]!pnp[MSRP],"Legacy Product")</f>
        <v>82300.38</v>
      </c>
      <c r="N873" s="7">
        <f>_xlfn.XLOOKUP(E873,[1]!pnp[Product Code],[1]!pnp[OEM Customer (FT1)],"Legacy Product")</f>
        <v>82300.38</v>
      </c>
      <c r="O873" s="6">
        <f t="shared" si="34"/>
        <v>0</v>
      </c>
    </row>
    <row r="874" spans="1:15" x14ac:dyDescent="0.35">
      <c r="A874" s="14">
        <v>870</v>
      </c>
      <c r="B874" s="13" t="str">
        <f>_xlfn.XLOOKUP(E874,[1]!pnp[Product Code],[1]!pnp[Product Name],"Legacy Product")</f>
        <v>ICE TRAY: Medium Package - Pull In Skid Solution for ICE Dispensers</v>
      </c>
      <c r="C874" s="13" t="str">
        <f>_xlfn.XLOOKUP(E874,[1]!pnp[Product Code],[1]!pnp[Product Description],"Legacy Product")</f>
        <v>ICE TRAY: Pull in Skid Solution consisting of Two Charger Skids, housing Two ICE Dispensers &amp; Two Power Skids, housing a Switch Gear and a Power Cabinet. Includes 10 Bollards (Made to Order, 6-7 months lead time)</v>
      </c>
      <c r="D874" s="13" t="str">
        <f t="shared" si="35"/>
        <v>ICE</v>
      </c>
      <c r="E874" s="14" t="str">
        <v>HPPIS-DCD-M</v>
      </c>
      <c r="F874" s="13" t="str">
        <f t="shared" si="36"/>
        <v>HPPIS-DCD-M</v>
      </c>
      <c r="G874" s="13">
        <v>1</v>
      </c>
      <c r="H874" s="11">
        <f>_xlfn.XLOOKUP(E874,[1]!pnp[Product Code],[1]!pnp[MSRP],"Legacy Product")</f>
        <v>109426.15</v>
      </c>
      <c r="I874" s="12"/>
      <c r="J874" s="11"/>
      <c r="K874" s="10"/>
      <c r="L874" s="9">
        <f t="shared" si="37"/>
        <v>870</v>
      </c>
      <c r="M874" s="8">
        <f>_xlfn.XLOOKUP(E874,[1]!pnp[Product Code],[1]!pnp[MSRP],"Legacy Product")</f>
        <v>109426.15</v>
      </c>
      <c r="N874" s="7">
        <f>_xlfn.XLOOKUP(E874,[1]!pnp[Product Code],[1]!pnp[OEM Customer (FT1)],"Legacy Product")</f>
        <v>109426.15</v>
      </c>
      <c r="O874" s="6">
        <f t="shared" si="34"/>
        <v>0</v>
      </c>
    </row>
    <row r="875" spans="1:15" x14ac:dyDescent="0.35">
      <c r="A875" s="14">
        <v>871</v>
      </c>
      <c r="B875" s="13" t="str">
        <f>_xlfn.XLOOKUP(E875,[1]!pnp[Product Code],[1]!pnp[Product Name],"Legacy Product")</f>
        <v>ICE TRAY: Medium Package - Pull In Skid Solution for ICE Dispensers (ADA Compliant)</v>
      </c>
      <c r="C875" s="13" t="str">
        <f>_xlfn.XLOOKUP(E875,[1]!pnp[Product Code],[1]!pnp[Product Description],"Legacy Product")</f>
        <v>ICE TRAY: Pull in Skid Solution consisting of Two Charger Skids, housing Two ICE Dispensers &amp; Two Power Skids, housing a Switch Gear and a Power Cabinet. Includes 10 Bollards.  Also comes with a ramp and additional 4 bollards to meet ADA Compliance  (Made to Order, 6-7 months lead time)</v>
      </c>
      <c r="D875" s="13" t="str">
        <f t="shared" si="35"/>
        <v>ICE</v>
      </c>
      <c r="E875" s="14" t="str">
        <v>HPPIS-DCD-M-ADA</v>
      </c>
      <c r="F875" s="13" t="str">
        <f t="shared" si="36"/>
        <v>HPPIS-DCD-M-ADA</v>
      </c>
      <c r="G875" s="13">
        <v>1</v>
      </c>
      <c r="H875" s="11">
        <f>_xlfn.XLOOKUP(E875,[1]!pnp[Product Code],[1]!pnp[MSRP],"Legacy Product")</f>
        <v>109426.15</v>
      </c>
      <c r="I875" s="12"/>
      <c r="J875" s="11"/>
      <c r="K875" s="10"/>
      <c r="L875" s="9">
        <f t="shared" si="37"/>
        <v>871</v>
      </c>
      <c r="M875" s="8">
        <f>_xlfn.XLOOKUP(E875,[1]!pnp[Product Code],[1]!pnp[MSRP],"Legacy Product")</f>
        <v>109426.15</v>
      </c>
      <c r="N875" s="7">
        <f>_xlfn.XLOOKUP(E875,[1]!pnp[Product Code],[1]!pnp[OEM Customer (FT1)],"Legacy Product")</f>
        <v>109426.15</v>
      </c>
      <c r="O875" s="6">
        <f t="shared" si="34"/>
        <v>0</v>
      </c>
    </row>
    <row r="876" spans="1:15" x14ac:dyDescent="0.35">
      <c r="A876" s="14">
        <v>872</v>
      </c>
      <c r="B876" s="13" t="str">
        <f>_xlfn.XLOOKUP(E876,[1]!pnp[Product Code],[1]!pnp[Product Name],"Legacy Product")</f>
        <v>ICE TRAY: Medium Package - Pull In Skid Solution for Light Bar Pedestal</v>
      </c>
      <c r="C876" s="13" t="str">
        <f>_xlfn.XLOOKUP(E876,[1]!pnp[Product Code],[1]!pnp[Product Description],"Legacy Product")</f>
        <v>ICE TRAY: Pull in Skid Solution consisting of Two Charger Skids, housing Two Light Bar Pedestals &amp; One Power Skid, housing a Switch Gear. Includes 8 Bollards (Made to Order, 6-7 months lead time)</v>
      </c>
      <c r="D876" s="13" t="str">
        <f t="shared" si="35"/>
        <v>ICE</v>
      </c>
      <c r="E876" s="14" t="str">
        <v>HPPIS-DCWB-M</v>
      </c>
      <c r="F876" s="13" t="str">
        <f t="shared" si="36"/>
        <v>HPPIS-DCWB-M</v>
      </c>
      <c r="G876" s="13">
        <v>1</v>
      </c>
      <c r="H876" s="11">
        <f>_xlfn.XLOOKUP(E876,[1]!pnp[Product Code],[1]!pnp[MSRP],"Legacy Product")</f>
        <v>82300.38</v>
      </c>
      <c r="I876" s="12"/>
      <c r="J876" s="11"/>
      <c r="K876" s="10"/>
      <c r="L876" s="9">
        <f t="shared" si="37"/>
        <v>872</v>
      </c>
      <c r="M876" s="8">
        <f>_xlfn.XLOOKUP(E876,[1]!pnp[Product Code],[1]!pnp[MSRP],"Legacy Product")</f>
        <v>82300.38</v>
      </c>
      <c r="N876" s="7">
        <f>_xlfn.XLOOKUP(E876,[1]!pnp[Product Code],[1]!pnp[OEM Customer (FT1)],"Legacy Product")</f>
        <v>82300.38</v>
      </c>
      <c r="O876" s="6">
        <f t="shared" si="34"/>
        <v>0</v>
      </c>
    </row>
    <row r="877" spans="1:15" x14ac:dyDescent="0.35">
      <c r="A877" s="14">
        <v>873</v>
      </c>
      <c r="B877" s="13" t="str">
        <f>_xlfn.XLOOKUP(E877,[1]!pnp[Product Code],[1]!pnp[Product Name],"Legacy Product")</f>
        <v>ICE TRAY: Medium Package - Pull In Skid Solution for Light Bar Pedestal (ADA Compliant)</v>
      </c>
      <c r="C877" s="13" t="str">
        <f>_xlfn.XLOOKUP(E877,[1]!pnp[Product Code],[1]!pnp[Product Description],"Legacy Product")</f>
        <v>ICE TRAY: Pull in Skid Solution consisting of Two Charger Skids, housing Two Light Bar Pedestals &amp; One Power Skid, housing a Switch Gear. Includes 8 Bollards.  Also comes with a ramp and additional 4 bollards to meet ADA Compliance. (Made to Order, 6-7 months lead time)</v>
      </c>
      <c r="D877" s="13" t="str">
        <f t="shared" si="35"/>
        <v>ICE</v>
      </c>
      <c r="E877" s="14" t="str">
        <v>HPPIS-DCWB-M-ADA</v>
      </c>
      <c r="F877" s="13" t="str">
        <f t="shared" si="36"/>
        <v>HPPIS-DCWB-M-ADA</v>
      </c>
      <c r="G877" s="13">
        <v>1</v>
      </c>
      <c r="H877" s="11">
        <f>_xlfn.XLOOKUP(E877,[1]!pnp[Product Code],[1]!pnp[MSRP],"Legacy Product")</f>
        <v>82300.38</v>
      </c>
      <c r="I877" s="12"/>
      <c r="J877" s="11"/>
      <c r="K877" s="10"/>
      <c r="L877" s="9">
        <f t="shared" si="37"/>
        <v>873</v>
      </c>
      <c r="M877" s="8">
        <f>_xlfn.XLOOKUP(E877,[1]!pnp[Product Code],[1]!pnp[MSRP],"Legacy Product")</f>
        <v>82300.38</v>
      </c>
      <c r="N877" s="7">
        <f>_xlfn.XLOOKUP(E877,[1]!pnp[Product Code],[1]!pnp[OEM Customer (FT1)],"Legacy Product")</f>
        <v>82300.38</v>
      </c>
      <c r="O877" s="6">
        <f t="shared" si="34"/>
        <v>0</v>
      </c>
    </row>
    <row r="878" spans="1:15" x14ac:dyDescent="0.35">
      <c r="A878" s="14">
        <v>874</v>
      </c>
      <c r="B878" s="13" t="str">
        <f>_xlfn.XLOOKUP(E878,[1]!pnp[Product Code],[1]!pnp[Product Name],"Legacy Product")</f>
        <v>ICE TRAY: Medium Package - Pull In Skid Solution for Terra AiO</v>
      </c>
      <c r="C878" s="13" t="str">
        <f>_xlfn.XLOOKUP(E878,[1]!pnp[Product Code],[1]!pnp[Product Description],"Legacy Product")</f>
        <v>ICE TRAY: Pull in Skid Solution consisting of Two Charger Skids, housing Two Terra 54, Terra 124, or Terra 184 Chargers &amp; One Power Skid, housing a Switch Gear. Includes 8 Bollards (Made to Order, 6-7 months lead time)</v>
      </c>
      <c r="D878" s="13" t="str">
        <f t="shared" si="35"/>
        <v>ICE</v>
      </c>
      <c r="E878" s="14" t="str">
        <v>HPPIS-TERRA-M</v>
      </c>
      <c r="F878" s="13" t="str">
        <f t="shared" si="36"/>
        <v>HPPIS-TERRA-M</v>
      </c>
      <c r="G878" s="13">
        <v>1</v>
      </c>
      <c r="H878" s="11">
        <f>_xlfn.XLOOKUP(E878,[1]!pnp[Product Code],[1]!pnp[MSRP],"Legacy Product")</f>
        <v>82300.38</v>
      </c>
      <c r="I878" s="12"/>
      <c r="J878" s="11"/>
      <c r="K878" s="10"/>
      <c r="L878" s="9">
        <f t="shared" si="37"/>
        <v>874</v>
      </c>
      <c r="M878" s="8">
        <f>_xlfn.XLOOKUP(E878,[1]!pnp[Product Code],[1]!pnp[MSRP],"Legacy Product")</f>
        <v>82300.38</v>
      </c>
      <c r="N878" s="7">
        <f>_xlfn.XLOOKUP(E878,[1]!pnp[Product Code],[1]!pnp[OEM Customer (FT1)],"Legacy Product")</f>
        <v>82300.38</v>
      </c>
      <c r="O878" s="6">
        <f t="shared" si="34"/>
        <v>0</v>
      </c>
    </row>
    <row r="879" spans="1:15" x14ac:dyDescent="0.35">
      <c r="A879" s="14">
        <v>875</v>
      </c>
      <c r="B879" s="13" t="str">
        <f>_xlfn.XLOOKUP(E879,[1]!pnp[Product Code],[1]!pnp[Product Name],"Legacy Product")</f>
        <v>ICE TRAY: Medium Package - Pull In Skid Solution for Terra AiO (ADA Compliant)</v>
      </c>
      <c r="C879" s="13" t="str">
        <f>_xlfn.XLOOKUP(E879,[1]!pnp[Product Code],[1]!pnp[Product Description],"Legacy Product")</f>
        <v>ICE TRAY: Pull in Skid Solution consisting of Two Charger Skids, housing Two Terra 54, Terra 124, or Terra 184 Chargers &amp; One Power Skid, housing a Switch Gear. Includes 8 Bollards.  Also comes with a ramp and additional 4 bollards to meet ADA Compliance (Made to Order, 6-7 months lead time)</v>
      </c>
      <c r="D879" s="13" t="str">
        <f t="shared" si="35"/>
        <v>ICE</v>
      </c>
      <c r="E879" s="14" t="str">
        <v>HPPIS-TERRA-M-ADA</v>
      </c>
      <c r="F879" s="13" t="str">
        <f t="shared" si="36"/>
        <v>HPPIS-TERRA-M-ADA</v>
      </c>
      <c r="G879" s="13">
        <v>1</v>
      </c>
      <c r="H879" s="11">
        <f>_xlfn.XLOOKUP(E879,[1]!pnp[Product Code],[1]!pnp[MSRP],"Legacy Product")</f>
        <v>82300.38</v>
      </c>
      <c r="I879" s="12"/>
      <c r="J879" s="11"/>
      <c r="K879" s="10"/>
      <c r="L879" s="9">
        <f t="shared" si="37"/>
        <v>875</v>
      </c>
      <c r="M879" s="8">
        <f>_xlfn.XLOOKUP(E879,[1]!pnp[Product Code],[1]!pnp[MSRP],"Legacy Product")</f>
        <v>82300.38</v>
      </c>
      <c r="N879" s="7">
        <f>_xlfn.XLOOKUP(E879,[1]!pnp[Product Code],[1]!pnp[OEM Customer (FT1)],"Legacy Product")</f>
        <v>82300.38</v>
      </c>
      <c r="O879" s="6">
        <f t="shared" si="34"/>
        <v>0</v>
      </c>
    </row>
    <row r="880" spans="1:15" x14ac:dyDescent="0.35">
      <c r="A880" s="14">
        <v>876</v>
      </c>
      <c r="B880" s="13" t="str">
        <f>_xlfn.XLOOKUP(E880,[1]!pnp[Product Code],[1]!pnp[Product Name],"Legacy Product")</f>
        <v>RFID Cards - 5 Pack</v>
      </c>
      <c r="C880" s="13" t="str">
        <f>_xlfn.XLOOKUP(E880,[1]!pnp[Product Code],[1]!pnp[Product Description],"Legacy Product")</f>
        <v>InCharge Energy RFID Cards - 5 Pack</v>
      </c>
      <c r="D880" s="13" t="str">
        <f t="shared" si="35"/>
        <v>ICE</v>
      </c>
      <c r="E880" s="14" t="str">
        <v>RFID-CARD-5PK</v>
      </c>
      <c r="F880" s="13" t="str">
        <f t="shared" si="36"/>
        <v>RFID-CARD-5PK</v>
      </c>
      <c r="G880" s="13">
        <v>1</v>
      </c>
      <c r="H880" s="11">
        <f>_xlfn.XLOOKUP(E880,[1]!pnp[Product Code],[1]!pnp[MSRP],"Legacy Product")</f>
        <v>25</v>
      </c>
      <c r="I880" s="12"/>
      <c r="J880" s="11"/>
      <c r="K880" s="10"/>
      <c r="L880" s="9">
        <f t="shared" si="37"/>
        <v>876</v>
      </c>
      <c r="M880" s="8">
        <f>_xlfn.XLOOKUP(E880,[1]!pnp[Product Code],[1]!pnp[MSRP],"Legacy Product")</f>
        <v>25</v>
      </c>
      <c r="N880" s="7">
        <f>_xlfn.XLOOKUP(E880,[1]!pnp[Product Code],[1]!pnp[OEM Customer (FT1)],"Legacy Product")</f>
        <v>25</v>
      </c>
      <c r="O880" s="6">
        <f t="shared" si="34"/>
        <v>0</v>
      </c>
    </row>
    <row r="881" spans="1:15" x14ac:dyDescent="0.35">
      <c r="A881" s="14">
        <v>877</v>
      </c>
      <c r="B881" s="13" t="str">
        <f>_xlfn.XLOOKUP(E881,[1]!pnp[Product Code],[1]!pnp[Product Name],"Legacy Product")</f>
        <v>Light Bar Pedestal for ABB DCWB</v>
      </c>
      <c r="C881" s="13" t="str">
        <f>_xlfn.XLOOKUP(E881,[1]!pnp[Product Code],[1]!pnp[Product Description],"Legacy Product")</f>
        <v>InCharge Light Bar Pedestal for ABB with Cable Retractors</v>
      </c>
      <c r="D881" s="13" t="str">
        <f t="shared" si="35"/>
        <v>ICE</v>
      </c>
      <c r="E881" s="14" t="str">
        <v>IA-DCP-D3-ABB-V3</v>
      </c>
      <c r="F881" s="13" t="str">
        <f t="shared" si="36"/>
        <v>IA-DCP-D3-ABB-V3</v>
      </c>
      <c r="G881" s="13">
        <v>1</v>
      </c>
      <c r="H881" s="11">
        <f>_xlfn.XLOOKUP(E881,[1]!pnp[Product Code],[1]!pnp[MSRP],"Legacy Product")</f>
        <v>2800</v>
      </c>
      <c r="I881" s="12"/>
      <c r="J881" s="11"/>
      <c r="K881" s="10"/>
      <c r="L881" s="9">
        <f t="shared" si="37"/>
        <v>877</v>
      </c>
      <c r="M881" s="8">
        <f>_xlfn.XLOOKUP(E881,[1]!pnp[Product Code],[1]!pnp[MSRP],"Legacy Product")</f>
        <v>2800</v>
      </c>
      <c r="N881" s="7">
        <f>_xlfn.XLOOKUP(E881,[1]!pnp[Product Code],[1]!pnp[OEM Customer (FT1)],"Legacy Product")</f>
        <v>2800</v>
      </c>
      <c r="O881" s="6">
        <f t="shared" si="34"/>
        <v>0</v>
      </c>
    </row>
    <row r="882" spans="1:15" x14ac:dyDescent="0.35">
      <c r="A882" s="14">
        <v>878</v>
      </c>
      <c r="B882" s="13" t="str">
        <f>_xlfn.XLOOKUP(E882,[1]!pnp[Product Code],[1]!pnp[Product Name],"Legacy Product")</f>
        <v>Light Bar Pedestal for ICE DCWB</v>
      </c>
      <c r="C882" s="13" t="str">
        <f>_xlfn.XLOOKUP(E882,[1]!pnp[Product Code],[1]!pnp[Product Description],"Legacy Product")</f>
        <v>InCharge Light Bar Pedestal for ICE-30, ICE 22 V2X, ICE 44 V2X, ICE 60 DCWB with Cable Retractors</v>
      </c>
      <c r="D882" s="13" t="str">
        <f t="shared" si="35"/>
        <v>ICE</v>
      </c>
      <c r="E882" s="14" t="str">
        <v>IA-DCP-D3-V2</v>
      </c>
      <c r="F882" s="13" t="str">
        <f t="shared" si="36"/>
        <v>IA-DCP-D3-V2</v>
      </c>
      <c r="G882" s="13">
        <v>1</v>
      </c>
      <c r="H882" s="11">
        <f>_xlfn.XLOOKUP(E882,[1]!pnp[Product Code],[1]!pnp[MSRP],"Legacy Product")</f>
        <v>2400</v>
      </c>
      <c r="I882" s="12"/>
      <c r="J882" s="11"/>
      <c r="K882" s="10"/>
      <c r="L882" s="9">
        <f t="shared" si="37"/>
        <v>878</v>
      </c>
      <c r="M882" s="8">
        <f>_xlfn.XLOOKUP(E882,[1]!pnp[Product Code],[1]!pnp[MSRP],"Legacy Product")</f>
        <v>2400</v>
      </c>
      <c r="N882" s="7">
        <f>_xlfn.XLOOKUP(E882,[1]!pnp[Product Code],[1]!pnp[OEM Customer (FT1)],"Legacy Product")</f>
        <v>2400</v>
      </c>
      <c r="O882" s="6">
        <f t="shared" si="34"/>
        <v>0</v>
      </c>
    </row>
    <row r="883" spans="1:15" x14ac:dyDescent="0.35">
      <c r="A883" s="14">
        <v>879</v>
      </c>
      <c r="B883" s="13" t="str">
        <f>_xlfn.XLOOKUP(E883,[1]!pnp[Product Code],[1]!pnp[Product Name],"Legacy Product")</f>
        <v>InControl Smart Base with Proxy - 108 Months Prepaid</v>
      </c>
      <c r="C883" s="13" t="str">
        <f>_xlfn.XLOOKUP(E883,[1]!pnp[Product Code],[1]!pnp[Product Description],"Legacy Product")</f>
        <v>InControl Smart base license with Proxy OCPP connection to 3rd Party Charge Management System. 108 Months Prepaid</v>
      </c>
      <c r="D883" s="13" t="str">
        <f t="shared" si="35"/>
        <v>ICE</v>
      </c>
      <c r="E883" s="14" t="str">
        <v>INC-ADDON-APIPX-108</v>
      </c>
      <c r="F883" s="13" t="str">
        <f t="shared" si="36"/>
        <v>INC-ADDON-APIPX-108</v>
      </c>
      <c r="G883" s="13">
        <v>1</v>
      </c>
      <c r="H883" s="11">
        <f>_xlfn.XLOOKUP(E883,[1]!pnp[Product Code],[1]!pnp[MSRP],"Legacy Product")</f>
        <v>1728</v>
      </c>
      <c r="I883" s="12"/>
      <c r="J883" s="11"/>
      <c r="K883" s="10"/>
      <c r="L883" s="9">
        <f t="shared" si="37"/>
        <v>879</v>
      </c>
      <c r="M883" s="8">
        <f>_xlfn.XLOOKUP(E883,[1]!pnp[Product Code],[1]!pnp[MSRP],"Legacy Product")</f>
        <v>1728</v>
      </c>
      <c r="N883" s="7">
        <f>_xlfn.XLOOKUP(E883,[1]!pnp[Product Code],[1]!pnp[OEM Customer (FT1)],"Legacy Product")</f>
        <v>1728</v>
      </c>
      <c r="O883" s="6">
        <f t="shared" si="34"/>
        <v>0</v>
      </c>
    </row>
    <row r="884" spans="1:15" x14ac:dyDescent="0.35">
      <c r="A884" s="14">
        <v>880</v>
      </c>
      <c r="B884" s="13" t="str">
        <f>_xlfn.XLOOKUP(E884,[1]!pnp[Product Code],[1]!pnp[Product Name],"Legacy Product")</f>
        <v>InControl Smart Base with Proxy - 12 Months Prepaid</v>
      </c>
      <c r="C884" s="13" t="str">
        <f>_xlfn.XLOOKUP(E884,[1]!pnp[Product Code],[1]!pnp[Product Description],"Legacy Product")</f>
        <v>InControl Smart base license with Proxy OCPP connection to 3rd Party Charge Management System. 12 Months Prepaid</v>
      </c>
      <c r="D884" s="13" t="str">
        <f t="shared" si="35"/>
        <v>ICE</v>
      </c>
      <c r="E884" s="14" t="str">
        <v>INC-ADDON-APIPX-12</v>
      </c>
      <c r="F884" s="13" t="str">
        <f t="shared" si="36"/>
        <v>INC-ADDON-APIPX-12</v>
      </c>
      <c r="G884" s="13">
        <v>1</v>
      </c>
      <c r="H884" s="11">
        <f>_xlfn.XLOOKUP(E884,[1]!pnp[Product Code],[1]!pnp[MSRP],"Legacy Product")</f>
        <v>192</v>
      </c>
      <c r="I884" s="12"/>
      <c r="J884" s="11"/>
      <c r="K884" s="10"/>
      <c r="L884" s="9">
        <f t="shared" si="37"/>
        <v>880</v>
      </c>
      <c r="M884" s="8">
        <f>_xlfn.XLOOKUP(E884,[1]!pnp[Product Code],[1]!pnp[MSRP],"Legacy Product")</f>
        <v>192</v>
      </c>
      <c r="N884" s="7">
        <f>_xlfn.XLOOKUP(E884,[1]!pnp[Product Code],[1]!pnp[OEM Customer (FT1)],"Legacy Product")</f>
        <v>192</v>
      </c>
      <c r="O884" s="6">
        <f t="shared" si="34"/>
        <v>0</v>
      </c>
    </row>
    <row r="885" spans="1:15" x14ac:dyDescent="0.35">
      <c r="A885" s="14">
        <v>881</v>
      </c>
      <c r="B885" s="13" t="str">
        <f>_xlfn.XLOOKUP(E885,[1]!pnp[Product Code],[1]!pnp[Product Name],"Legacy Product")</f>
        <v>InControl Smart Base with Proxy - 120 Months Prepaid</v>
      </c>
      <c r="C885" s="13" t="str">
        <f>_xlfn.XLOOKUP(E885,[1]!pnp[Product Code],[1]!pnp[Product Description],"Legacy Product")</f>
        <v>InControl Smart base license with Proxy OCPP connection to 3rd Party Charge Management System. 120 Months Prepaid</v>
      </c>
      <c r="D885" s="13" t="str">
        <f t="shared" si="35"/>
        <v>ICE</v>
      </c>
      <c r="E885" s="14" t="str">
        <v>INC-ADDON-APIPX-120</v>
      </c>
      <c r="F885" s="13" t="str">
        <f t="shared" si="36"/>
        <v>INC-ADDON-APIPX-120</v>
      </c>
      <c r="G885" s="13">
        <v>1</v>
      </c>
      <c r="H885" s="11">
        <f>_xlfn.XLOOKUP(E885,[1]!pnp[Product Code],[1]!pnp[MSRP],"Legacy Product")</f>
        <v>1920</v>
      </c>
      <c r="I885" s="12"/>
      <c r="J885" s="11"/>
      <c r="K885" s="10"/>
      <c r="L885" s="9">
        <f t="shared" si="37"/>
        <v>881</v>
      </c>
      <c r="M885" s="8">
        <f>_xlfn.XLOOKUP(E885,[1]!pnp[Product Code],[1]!pnp[MSRP],"Legacy Product")</f>
        <v>1920</v>
      </c>
      <c r="N885" s="7">
        <f>_xlfn.XLOOKUP(E885,[1]!pnp[Product Code],[1]!pnp[OEM Customer (FT1)],"Legacy Product")</f>
        <v>1920</v>
      </c>
      <c r="O885" s="6">
        <f t="shared" si="34"/>
        <v>0</v>
      </c>
    </row>
    <row r="886" spans="1:15" x14ac:dyDescent="0.35">
      <c r="A886" s="14">
        <v>882</v>
      </c>
      <c r="B886" s="13" t="str">
        <f>_xlfn.XLOOKUP(E886,[1]!pnp[Product Code],[1]!pnp[Product Name],"Legacy Product")</f>
        <v>InControl Smart Base with Proxy - 24 Months Prepaid</v>
      </c>
      <c r="C886" s="13" t="str">
        <f>_xlfn.XLOOKUP(E886,[1]!pnp[Product Code],[1]!pnp[Product Description],"Legacy Product")</f>
        <v>InControl Smart base license with Proxy OCPP connection to 3rd Party Charge Management System. 24 Months Prepaid</v>
      </c>
      <c r="D886" s="13" t="str">
        <f t="shared" si="35"/>
        <v>ICE</v>
      </c>
      <c r="E886" s="14" t="str">
        <v>INC-ADDON-APIPX-24</v>
      </c>
      <c r="F886" s="13" t="str">
        <f t="shared" si="36"/>
        <v>INC-ADDON-APIPX-24</v>
      </c>
      <c r="G886" s="13">
        <v>1</v>
      </c>
      <c r="H886" s="11">
        <f>_xlfn.XLOOKUP(E886,[1]!pnp[Product Code],[1]!pnp[MSRP],"Legacy Product")</f>
        <v>384</v>
      </c>
      <c r="I886" s="12"/>
      <c r="J886" s="11"/>
      <c r="K886" s="10"/>
      <c r="L886" s="9">
        <f t="shared" si="37"/>
        <v>882</v>
      </c>
      <c r="M886" s="8">
        <f>_xlfn.XLOOKUP(E886,[1]!pnp[Product Code],[1]!pnp[MSRP],"Legacy Product")</f>
        <v>384</v>
      </c>
      <c r="N886" s="7">
        <f>_xlfn.XLOOKUP(E886,[1]!pnp[Product Code],[1]!pnp[OEM Customer (FT1)],"Legacy Product")</f>
        <v>384</v>
      </c>
      <c r="O886" s="6">
        <f t="shared" si="34"/>
        <v>0</v>
      </c>
    </row>
    <row r="887" spans="1:15" x14ac:dyDescent="0.35">
      <c r="A887" s="14">
        <v>883</v>
      </c>
      <c r="B887" s="13" t="str">
        <f>_xlfn.XLOOKUP(E887,[1]!pnp[Product Code],[1]!pnp[Product Name],"Legacy Product")</f>
        <v>InControl Smart Base with Proxy - 36 Months Prepaid</v>
      </c>
      <c r="C887" s="13" t="str">
        <f>_xlfn.XLOOKUP(E887,[1]!pnp[Product Code],[1]!pnp[Product Description],"Legacy Product")</f>
        <v>InControl Smart base license with Proxy OCPP connection to 3rd Party Charge Management System. 36 Months Prepaid</v>
      </c>
      <c r="D887" s="13" t="str">
        <f t="shared" si="35"/>
        <v>ICE</v>
      </c>
      <c r="E887" s="14" t="str">
        <v>INC-ADDON-APIPX-36</v>
      </c>
      <c r="F887" s="13" t="str">
        <f t="shared" si="36"/>
        <v>INC-ADDON-APIPX-36</v>
      </c>
      <c r="G887" s="13">
        <v>1</v>
      </c>
      <c r="H887" s="11">
        <f>_xlfn.XLOOKUP(E887,[1]!pnp[Product Code],[1]!pnp[MSRP],"Legacy Product")</f>
        <v>576</v>
      </c>
      <c r="I887" s="12"/>
      <c r="J887" s="11"/>
      <c r="K887" s="10"/>
      <c r="L887" s="9">
        <f t="shared" si="37"/>
        <v>883</v>
      </c>
      <c r="M887" s="8">
        <f>_xlfn.XLOOKUP(E887,[1]!pnp[Product Code],[1]!pnp[MSRP],"Legacy Product")</f>
        <v>576</v>
      </c>
      <c r="N887" s="7">
        <f>_xlfn.XLOOKUP(E887,[1]!pnp[Product Code],[1]!pnp[OEM Customer (FT1)],"Legacy Product")</f>
        <v>576</v>
      </c>
      <c r="O887" s="6">
        <f t="shared" si="34"/>
        <v>0</v>
      </c>
    </row>
    <row r="888" spans="1:15" x14ac:dyDescent="0.35">
      <c r="A888" s="14">
        <v>884</v>
      </c>
      <c r="B888" s="13" t="str">
        <f>_xlfn.XLOOKUP(E888,[1]!pnp[Product Code],[1]!pnp[Product Name],"Legacy Product")</f>
        <v>InControl Smart Base with Proxy - 48 Months Prepaid</v>
      </c>
      <c r="C888" s="13" t="str">
        <f>_xlfn.XLOOKUP(E888,[1]!pnp[Product Code],[1]!pnp[Product Description],"Legacy Product")</f>
        <v>InControl Smart base license with Proxy OCPP connection to 3rd Party Charge Management System. 48 Months Prepaid</v>
      </c>
      <c r="D888" s="13" t="str">
        <f t="shared" si="35"/>
        <v>ICE</v>
      </c>
      <c r="E888" s="14" t="str">
        <v>INC-ADDON-APIPX-48</v>
      </c>
      <c r="F888" s="13" t="str">
        <f t="shared" si="36"/>
        <v>INC-ADDON-APIPX-48</v>
      </c>
      <c r="G888" s="13">
        <v>1</v>
      </c>
      <c r="H888" s="11">
        <f>_xlfn.XLOOKUP(E888,[1]!pnp[Product Code],[1]!pnp[MSRP],"Legacy Product")</f>
        <v>768</v>
      </c>
      <c r="I888" s="12"/>
      <c r="J888" s="11"/>
      <c r="K888" s="10"/>
      <c r="L888" s="9">
        <f t="shared" si="37"/>
        <v>884</v>
      </c>
      <c r="M888" s="8">
        <f>_xlfn.XLOOKUP(E888,[1]!pnp[Product Code],[1]!pnp[MSRP],"Legacy Product")</f>
        <v>768</v>
      </c>
      <c r="N888" s="7">
        <f>_xlfn.XLOOKUP(E888,[1]!pnp[Product Code],[1]!pnp[OEM Customer (FT1)],"Legacy Product")</f>
        <v>768</v>
      </c>
      <c r="O888" s="6">
        <f t="shared" si="34"/>
        <v>0</v>
      </c>
    </row>
    <row r="889" spans="1:15" x14ac:dyDescent="0.35">
      <c r="A889" s="14">
        <v>885</v>
      </c>
      <c r="B889" s="13" t="str">
        <f>_xlfn.XLOOKUP(E889,[1]!pnp[Product Code],[1]!pnp[Product Name],"Legacy Product")</f>
        <v>InControl Smart Base with Proxy - 60 Months Prepaid</v>
      </c>
      <c r="C889" s="13" t="str">
        <f>_xlfn.XLOOKUP(E889,[1]!pnp[Product Code],[1]!pnp[Product Description],"Legacy Product")</f>
        <v>InControl Smart base license with Proxy OCPP connection to 3rd Party Charge Management System. 60 Months Prepaid</v>
      </c>
      <c r="D889" s="13" t="str">
        <f t="shared" si="35"/>
        <v>ICE</v>
      </c>
      <c r="E889" s="14" t="str">
        <v>INC-ADDON-APIPX-60</v>
      </c>
      <c r="F889" s="13" t="str">
        <f t="shared" si="36"/>
        <v>INC-ADDON-APIPX-60</v>
      </c>
      <c r="G889" s="13">
        <v>1</v>
      </c>
      <c r="H889" s="11">
        <f>_xlfn.XLOOKUP(E889,[1]!pnp[Product Code],[1]!pnp[MSRP],"Legacy Product")</f>
        <v>960</v>
      </c>
      <c r="I889" s="12"/>
      <c r="J889" s="11"/>
      <c r="K889" s="10"/>
      <c r="L889" s="9">
        <f t="shared" si="37"/>
        <v>885</v>
      </c>
      <c r="M889" s="8">
        <f>_xlfn.XLOOKUP(E889,[1]!pnp[Product Code],[1]!pnp[MSRP],"Legacy Product")</f>
        <v>960</v>
      </c>
      <c r="N889" s="7">
        <f>_xlfn.XLOOKUP(E889,[1]!pnp[Product Code],[1]!pnp[OEM Customer (FT1)],"Legacy Product")</f>
        <v>960</v>
      </c>
      <c r="O889" s="6">
        <f t="shared" si="34"/>
        <v>0</v>
      </c>
    </row>
    <row r="890" spans="1:15" x14ac:dyDescent="0.35">
      <c r="A890" s="14">
        <v>886</v>
      </c>
      <c r="B890" s="13" t="str">
        <f>_xlfn.XLOOKUP(E890,[1]!pnp[Product Code],[1]!pnp[Product Name],"Legacy Product")</f>
        <v>InControl Smart Base with Proxy - 72 Months Prepaid</v>
      </c>
      <c r="C890" s="13" t="str">
        <f>_xlfn.XLOOKUP(E890,[1]!pnp[Product Code],[1]!pnp[Product Description],"Legacy Product")</f>
        <v>InControl Smart base license with Proxy OCPP connection to 3rd Party Charge Management System. 72 Months Prepaid</v>
      </c>
      <c r="D890" s="13" t="str">
        <f t="shared" si="35"/>
        <v>ICE</v>
      </c>
      <c r="E890" s="14" t="str">
        <v>INC-ADDON-APIPX-72</v>
      </c>
      <c r="F890" s="13" t="str">
        <f t="shared" si="36"/>
        <v>INC-ADDON-APIPX-72</v>
      </c>
      <c r="G890" s="13">
        <v>1</v>
      </c>
      <c r="H890" s="11">
        <f>_xlfn.XLOOKUP(E890,[1]!pnp[Product Code],[1]!pnp[MSRP],"Legacy Product")</f>
        <v>1152</v>
      </c>
      <c r="I890" s="12"/>
      <c r="J890" s="11"/>
      <c r="K890" s="10"/>
      <c r="L890" s="9">
        <f t="shared" si="37"/>
        <v>886</v>
      </c>
      <c r="M890" s="8">
        <f>_xlfn.XLOOKUP(E890,[1]!pnp[Product Code],[1]!pnp[MSRP],"Legacy Product")</f>
        <v>1152</v>
      </c>
      <c r="N890" s="7">
        <f>_xlfn.XLOOKUP(E890,[1]!pnp[Product Code],[1]!pnp[OEM Customer (FT1)],"Legacy Product")</f>
        <v>1152</v>
      </c>
      <c r="O890" s="6">
        <f t="shared" si="34"/>
        <v>0</v>
      </c>
    </row>
    <row r="891" spans="1:15" x14ac:dyDescent="0.35">
      <c r="A891" s="14">
        <v>887</v>
      </c>
      <c r="B891" s="13" t="str">
        <f>_xlfn.XLOOKUP(E891,[1]!pnp[Product Code],[1]!pnp[Product Name],"Legacy Product")</f>
        <v>InControl Smart Base with Proxy - 84 Months Prepaid</v>
      </c>
      <c r="C891" s="13" t="str">
        <f>_xlfn.XLOOKUP(E891,[1]!pnp[Product Code],[1]!pnp[Product Description],"Legacy Product")</f>
        <v>InControl Smart base license with Proxy OCPP connection to 3rd Party Charge Management System. 84 Months Prepaid</v>
      </c>
      <c r="D891" s="13" t="str">
        <f t="shared" si="35"/>
        <v>ICE</v>
      </c>
      <c r="E891" s="14" t="str">
        <v>INC-ADDON-APIPX-84</v>
      </c>
      <c r="F891" s="13" t="str">
        <f t="shared" si="36"/>
        <v>INC-ADDON-APIPX-84</v>
      </c>
      <c r="G891" s="13">
        <v>1</v>
      </c>
      <c r="H891" s="11">
        <f>_xlfn.XLOOKUP(E891,[1]!pnp[Product Code],[1]!pnp[MSRP],"Legacy Product")</f>
        <v>1344</v>
      </c>
      <c r="I891" s="12"/>
      <c r="J891" s="11"/>
      <c r="K891" s="10"/>
      <c r="L891" s="9">
        <f t="shared" si="37"/>
        <v>887</v>
      </c>
      <c r="M891" s="8">
        <f>_xlfn.XLOOKUP(E891,[1]!pnp[Product Code],[1]!pnp[MSRP],"Legacy Product")</f>
        <v>1344</v>
      </c>
      <c r="N891" s="7">
        <f>_xlfn.XLOOKUP(E891,[1]!pnp[Product Code],[1]!pnp[OEM Customer (FT1)],"Legacy Product")</f>
        <v>1344</v>
      </c>
      <c r="O891" s="6">
        <f t="shared" si="34"/>
        <v>0</v>
      </c>
    </row>
    <row r="892" spans="1:15" x14ac:dyDescent="0.35">
      <c r="A892" s="14">
        <v>888</v>
      </c>
      <c r="B892" s="13" t="str">
        <f>_xlfn.XLOOKUP(E892,[1]!pnp[Product Code],[1]!pnp[Product Name],"Legacy Product")</f>
        <v>InControl Smart Base with Proxy - 96 Months Prepaid</v>
      </c>
      <c r="C892" s="13" t="str">
        <f>_xlfn.XLOOKUP(E892,[1]!pnp[Product Code],[1]!pnp[Product Description],"Legacy Product")</f>
        <v>InControl Smart base license with Proxy OCPP connection to 3rd Party Charge Management System. 96 Months Prepaid</v>
      </c>
      <c r="D892" s="13" t="str">
        <f t="shared" si="35"/>
        <v>ICE</v>
      </c>
      <c r="E892" s="14" t="str">
        <v>INC-ADDON-APIPX-96</v>
      </c>
      <c r="F892" s="13" t="str">
        <f t="shared" si="36"/>
        <v>INC-ADDON-APIPX-96</v>
      </c>
      <c r="G892" s="13">
        <v>1</v>
      </c>
      <c r="H892" s="11">
        <f>_xlfn.XLOOKUP(E892,[1]!pnp[Product Code],[1]!pnp[MSRP],"Legacy Product")</f>
        <v>1536</v>
      </c>
      <c r="I892" s="12"/>
      <c r="J892" s="11"/>
      <c r="K892" s="10"/>
      <c r="L892" s="9">
        <f t="shared" si="37"/>
        <v>888</v>
      </c>
      <c r="M892" s="8">
        <f>_xlfn.XLOOKUP(E892,[1]!pnp[Product Code],[1]!pnp[MSRP],"Legacy Product")</f>
        <v>1536</v>
      </c>
      <c r="N892" s="7">
        <f>_xlfn.XLOOKUP(E892,[1]!pnp[Product Code],[1]!pnp[OEM Customer (FT1)],"Legacy Product")</f>
        <v>1536</v>
      </c>
      <c r="O892" s="6">
        <f t="shared" si="34"/>
        <v>0</v>
      </c>
    </row>
    <row r="893" spans="1:15" x14ac:dyDescent="0.35">
      <c r="A893" s="14">
        <v>889</v>
      </c>
      <c r="B893" s="13" t="str">
        <f>_xlfn.XLOOKUP(E893,[1]!pnp[Product Code],[1]!pnp[Product Name],"Legacy Product")</f>
        <v>InControl Mobile Payment App - 108 Months Prepaid</v>
      </c>
      <c r="C893" s="13" t="str">
        <f>_xlfn.XLOOKUP(E893,[1]!pnp[Product Code],[1]!pnp[Product Description],"Legacy Product")</f>
        <v>InControl Mobile Payment Application.  108 Months Prepaid</v>
      </c>
      <c r="D893" s="13" t="str">
        <f t="shared" si="35"/>
        <v>ICE</v>
      </c>
      <c r="E893" s="14" t="str">
        <v>INC-ADDON-PAYAPP-108</v>
      </c>
      <c r="F893" s="13" t="str">
        <f t="shared" si="36"/>
        <v>INC-ADDON-PAYAPP-108</v>
      </c>
      <c r="G893" s="13">
        <v>1</v>
      </c>
      <c r="H893" s="11">
        <f>_xlfn.XLOOKUP(E893,[1]!pnp[Product Code],[1]!pnp[MSRP],"Legacy Product")</f>
        <v>2160</v>
      </c>
      <c r="I893" s="12"/>
      <c r="J893" s="11"/>
      <c r="K893" s="10"/>
      <c r="L893" s="9">
        <f t="shared" si="37"/>
        <v>889</v>
      </c>
      <c r="M893" s="8">
        <f>_xlfn.XLOOKUP(E893,[1]!pnp[Product Code],[1]!pnp[MSRP],"Legacy Product")</f>
        <v>2160</v>
      </c>
      <c r="N893" s="7">
        <f>_xlfn.XLOOKUP(E893,[1]!pnp[Product Code],[1]!pnp[OEM Customer (FT1)],"Legacy Product")</f>
        <v>2160</v>
      </c>
      <c r="O893" s="6">
        <f t="shared" si="34"/>
        <v>0</v>
      </c>
    </row>
    <row r="894" spans="1:15" x14ac:dyDescent="0.35">
      <c r="A894" s="14">
        <v>890</v>
      </c>
      <c r="B894" s="13" t="str">
        <f>_xlfn.XLOOKUP(E894,[1]!pnp[Product Code],[1]!pnp[Product Name],"Legacy Product")</f>
        <v>InControl Mobile Payment App - 12 Months Prepaid</v>
      </c>
      <c r="C894" s="13" t="str">
        <f>_xlfn.XLOOKUP(E894,[1]!pnp[Product Code],[1]!pnp[Product Description],"Legacy Product")</f>
        <v>InControl Mobile Payment Application.  12 Months Prepaid</v>
      </c>
      <c r="D894" s="13" t="str">
        <f t="shared" si="35"/>
        <v>ICE</v>
      </c>
      <c r="E894" s="14" t="str">
        <v>INC-ADDON-PAYAPP-12</v>
      </c>
      <c r="F894" s="13" t="str">
        <f t="shared" si="36"/>
        <v>INC-ADDON-PAYAPP-12</v>
      </c>
      <c r="G894" s="13">
        <v>1</v>
      </c>
      <c r="H894" s="11">
        <f>_xlfn.XLOOKUP(E894,[1]!pnp[Product Code],[1]!pnp[MSRP],"Legacy Product")</f>
        <v>300</v>
      </c>
      <c r="I894" s="12"/>
      <c r="J894" s="11"/>
      <c r="K894" s="10"/>
      <c r="L894" s="9">
        <f t="shared" si="37"/>
        <v>890</v>
      </c>
      <c r="M894" s="8">
        <f>_xlfn.XLOOKUP(E894,[1]!pnp[Product Code],[1]!pnp[MSRP],"Legacy Product")</f>
        <v>300</v>
      </c>
      <c r="N894" s="7">
        <f>_xlfn.XLOOKUP(E894,[1]!pnp[Product Code],[1]!pnp[OEM Customer (FT1)],"Legacy Product")</f>
        <v>300</v>
      </c>
      <c r="O894" s="6">
        <f t="shared" si="34"/>
        <v>0</v>
      </c>
    </row>
    <row r="895" spans="1:15" x14ac:dyDescent="0.35">
      <c r="A895" s="14">
        <v>891</v>
      </c>
      <c r="B895" s="13" t="str">
        <f>_xlfn.XLOOKUP(E895,[1]!pnp[Product Code],[1]!pnp[Product Name],"Legacy Product")</f>
        <v>InControl Mobile Payment App - 120 Months Prepaid</v>
      </c>
      <c r="C895" s="13" t="str">
        <f>_xlfn.XLOOKUP(E895,[1]!pnp[Product Code],[1]!pnp[Product Description],"Legacy Product")</f>
        <v>InControl Mobile Payment Application.  120 Months Prepaid</v>
      </c>
      <c r="D895" s="13" t="str">
        <f t="shared" si="35"/>
        <v>ICE</v>
      </c>
      <c r="E895" s="14" t="str">
        <v>INC-ADDON-PAYAPP-120</v>
      </c>
      <c r="F895" s="13" t="str">
        <f t="shared" si="36"/>
        <v>INC-ADDON-PAYAPP-120</v>
      </c>
      <c r="G895" s="13">
        <v>1</v>
      </c>
      <c r="H895" s="11">
        <f>_xlfn.XLOOKUP(E895,[1]!pnp[Product Code],[1]!pnp[MSRP],"Legacy Product")</f>
        <v>2400</v>
      </c>
      <c r="I895" s="12"/>
      <c r="J895" s="11"/>
      <c r="K895" s="10"/>
      <c r="L895" s="9">
        <f t="shared" si="37"/>
        <v>891</v>
      </c>
      <c r="M895" s="8">
        <f>_xlfn.XLOOKUP(E895,[1]!pnp[Product Code],[1]!pnp[MSRP],"Legacy Product")</f>
        <v>2400</v>
      </c>
      <c r="N895" s="7">
        <f>_xlfn.XLOOKUP(E895,[1]!pnp[Product Code],[1]!pnp[OEM Customer (FT1)],"Legacy Product")</f>
        <v>2400</v>
      </c>
      <c r="O895" s="6">
        <f t="shared" si="34"/>
        <v>0</v>
      </c>
    </row>
    <row r="896" spans="1:15" x14ac:dyDescent="0.35">
      <c r="A896" s="14">
        <v>892</v>
      </c>
      <c r="B896" s="13" t="str">
        <f>_xlfn.XLOOKUP(E896,[1]!pnp[Product Code],[1]!pnp[Product Name],"Legacy Product")</f>
        <v>InControl Mobile Payment App - 24 Months Prepaid</v>
      </c>
      <c r="C896" s="13" t="str">
        <f>_xlfn.XLOOKUP(E896,[1]!pnp[Product Code],[1]!pnp[Product Description],"Legacy Product")</f>
        <v>InControl Mobile Payment Application.  24 Months Prepaid</v>
      </c>
      <c r="D896" s="13" t="str">
        <f t="shared" si="35"/>
        <v>ICE</v>
      </c>
      <c r="E896" s="14" t="str">
        <v>INC-ADDON-PAYAPP-24</v>
      </c>
      <c r="F896" s="13" t="str">
        <f t="shared" si="36"/>
        <v>INC-ADDON-PAYAPP-24</v>
      </c>
      <c r="G896" s="13">
        <v>1</v>
      </c>
      <c r="H896" s="11">
        <f>_xlfn.XLOOKUP(E896,[1]!pnp[Product Code],[1]!pnp[MSRP],"Legacy Product")</f>
        <v>600</v>
      </c>
      <c r="I896" s="12"/>
      <c r="J896" s="11"/>
      <c r="K896" s="10"/>
      <c r="L896" s="9">
        <f t="shared" si="37"/>
        <v>892</v>
      </c>
      <c r="M896" s="8">
        <f>_xlfn.XLOOKUP(E896,[1]!pnp[Product Code],[1]!pnp[MSRP],"Legacy Product")</f>
        <v>600</v>
      </c>
      <c r="N896" s="7">
        <f>_xlfn.XLOOKUP(E896,[1]!pnp[Product Code],[1]!pnp[OEM Customer (FT1)],"Legacy Product")</f>
        <v>600</v>
      </c>
      <c r="O896" s="6">
        <f t="shared" si="34"/>
        <v>0</v>
      </c>
    </row>
    <row r="897" spans="1:15" x14ac:dyDescent="0.35">
      <c r="A897" s="14">
        <v>893</v>
      </c>
      <c r="B897" s="13" t="str">
        <f>_xlfn.XLOOKUP(E897,[1]!pnp[Product Code],[1]!pnp[Product Name],"Legacy Product")</f>
        <v>InControl Mobile Payment App - 36 Months Prepaid</v>
      </c>
      <c r="C897" s="13" t="str">
        <f>_xlfn.XLOOKUP(E897,[1]!pnp[Product Code],[1]!pnp[Product Description],"Legacy Product")</f>
        <v>InControl Mobile Payment Application.  36 Months Prepaid</v>
      </c>
      <c r="D897" s="13" t="str">
        <f t="shared" si="35"/>
        <v>ICE</v>
      </c>
      <c r="E897" s="14" t="str">
        <v>INC-ADDON-PAYAPP-36</v>
      </c>
      <c r="F897" s="13" t="str">
        <f t="shared" si="36"/>
        <v>INC-ADDON-PAYAPP-36</v>
      </c>
      <c r="G897" s="13">
        <v>1</v>
      </c>
      <c r="H897" s="11">
        <f>_xlfn.XLOOKUP(E897,[1]!pnp[Product Code],[1]!pnp[MSRP],"Legacy Product")</f>
        <v>720</v>
      </c>
      <c r="I897" s="12"/>
      <c r="J897" s="11"/>
      <c r="K897" s="10"/>
      <c r="L897" s="9">
        <f t="shared" si="37"/>
        <v>893</v>
      </c>
      <c r="M897" s="8">
        <f>_xlfn.XLOOKUP(E897,[1]!pnp[Product Code],[1]!pnp[MSRP],"Legacy Product")</f>
        <v>720</v>
      </c>
      <c r="N897" s="7">
        <f>_xlfn.XLOOKUP(E897,[1]!pnp[Product Code],[1]!pnp[OEM Customer (FT1)],"Legacy Product")</f>
        <v>720</v>
      </c>
      <c r="O897" s="6">
        <f t="shared" si="34"/>
        <v>0</v>
      </c>
    </row>
    <row r="898" spans="1:15" x14ac:dyDescent="0.35">
      <c r="A898" s="14">
        <v>894</v>
      </c>
      <c r="B898" s="13" t="str">
        <f>_xlfn.XLOOKUP(E898,[1]!pnp[Product Code],[1]!pnp[Product Name],"Legacy Product")</f>
        <v>InControl Mobile Payment App - 48 Months Prepaid</v>
      </c>
      <c r="C898" s="13" t="str">
        <f>_xlfn.XLOOKUP(E898,[1]!pnp[Product Code],[1]!pnp[Product Description],"Legacy Product")</f>
        <v>InControl Mobile Payment Application.  48 Months Prepaid</v>
      </c>
      <c r="D898" s="13" t="str">
        <f t="shared" si="35"/>
        <v>ICE</v>
      </c>
      <c r="E898" s="14" t="str">
        <v>INC-ADDON-PAYAPP-48</v>
      </c>
      <c r="F898" s="13" t="str">
        <f t="shared" si="36"/>
        <v>INC-ADDON-PAYAPP-48</v>
      </c>
      <c r="G898" s="13">
        <v>1</v>
      </c>
      <c r="H898" s="11">
        <f>_xlfn.XLOOKUP(E898,[1]!pnp[Product Code],[1]!pnp[MSRP],"Legacy Product")</f>
        <v>960</v>
      </c>
      <c r="I898" s="12"/>
      <c r="J898" s="11"/>
      <c r="K898" s="10"/>
      <c r="L898" s="9">
        <f t="shared" si="37"/>
        <v>894</v>
      </c>
      <c r="M898" s="8">
        <f>_xlfn.XLOOKUP(E898,[1]!pnp[Product Code],[1]!pnp[MSRP],"Legacy Product")</f>
        <v>960</v>
      </c>
      <c r="N898" s="7">
        <f>_xlfn.XLOOKUP(E898,[1]!pnp[Product Code],[1]!pnp[OEM Customer (FT1)],"Legacy Product")</f>
        <v>960</v>
      </c>
      <c r="O898" s="6">
        <f t="shared" si="34"/>
        <v>0</v>
      </c>
    </row>
    <row r="899" spans="1:15" x14ac:dyDescent="0.35">
      <c r="A899" s="14">
        <v>895</v>
      </c>
      <c r="B899" s="13" t="str">
        <f>_xlfn.XLOOKUP(E899,[1]!pnp[Product Code],[1]!pnp[Product Name],"Legacy Product")</f>
        <v>InControl Mobile Payment App - 60 Months Prepaid</v>
      </c>
      <c r="C899" s="13" t="str">
        <f>_xlfn.XLOOKUP(E899,[1]!pnp[Product Code],[1]!pnp[Product Description],"Legacy Product")</f>
        <v>InControl Mobile Payment Application.  60 Months Prepaid</v>
      </c>
      <c r="D899" s="13" t="str">
        <f t="shared" si="35"/>
        <v>ICE</v>
      </c>
      <c r="E899" s="14" t="str">
        <v>INC-ADDON-PAYAPP-60</v>
      </c>
      <c r="F899" s="13" t="str">
        <f t="shared" si="36"/>
        <v>INC-ADDON-PAYAPP-60</v>
      </c>
      <c r="G899" s="13">
        <v>1</v>
      </c>
      <c r="H899" s="11">
        <f>_xlfn.XLOOKUP(E899,[1]!pnp[Product Code],[1]!pnp[MSRP],"Legacy Product")</f>
        <v>1200</v>
      </c>
      <c r="I899" s="12"/>
      <c r="J899" s="11"/>
      <c r="K899" s="10"/>
      <c r="L899" s="9">
        <f t="shared" si="37"/>
        <v>895</v>
      </c>
      <c r="M899" s="8">
        <f>_xlfn.XLOOKUP(E899,[1]!pnp[Product Code],[1]!pnp[MSRP],"Legacy Product")</f>
        <v>1200</v>
      </c>
      <c r="N899" s="7">
        <f>_xlfn.XLOOKUP(E899,[1]!pnp[Product Code],[1]!pnp[OEM Customer (FT1)],"Legacy Product")</f>
        <v>1200</v>
      </c>
      <c r="O899" s="6">
        <f t="shared" si="34"/>
        <v>0</v>
      </c>
    </row>
    <row r="900" spans="1:15" x14ac:dyDescent="0.35">
      <c r="A900" s="14">
        <v>896</v>
      </c>
      <c r="B900" s="13" t="str">
        <f>_xlfn.XLOOKUP(E900,[1]!pnp[Product Code],[1]!pnp[Product Name],"Legacy Product")</f>
        <v>InControl Mobile Payment App - 72 Months Prepaid</v>
      </c>
      <c r="C900" s="13" t="str">
        <f>_xlfn.XLOOKUP(E900,[1]!pnp[Product Code],[1]!pnp[Product Description],"Legacy Product")</f>
        <v>InControl Mobile Payment Application.  72 Months Prepaid</v>
      </c>
      <c r="D900" s="13" t="str">
        <f t="shared" si="35"/>
        <v>ICE</v>
      </c>
      <c r="E900" s="14" t="str">
        <v>INC-ADDON-PAYAPP-72</v>
      </c>
      <c r="F900" s="13" t="str">
        <f t="shared" si="36"/>
        <v>INC-ADDON-PAYAPP-72</v>
      </c>
      <c r="G900" s="13">
        <v>1</v>
      </c>
      <c r="H900" s="11">
        <f>_xlfn.XLOOKUP(E900,[1]!pnp[Product Code],[1]!pnp[MSRP],"Legacy Product")</f>
        <v>1440</v>
      </c>
      <c r="I900" s="12"/>
      <c r="J900" s="11"/>
      <c r="K900" s="10"/>
      <c r="L900" s="9">
        <f t="shared" si="37"/>
        <v>896</v>
      </c>
      <c r="M900" s="8">
        <f>_xlfn.XLOOKUP(E900,[1]!pnp[Product Code],[1]!pnp[MSRP],"Legacy Product")</f>
        <v>1440</v>
      </c>
      <c r="N900" s="7">
        <f>_xlfn.XLOOKUP(E900,[1]!pnp[Product Code],[1]!pnp[OEM Customer (FT1)],"Legacy Product")</f>
        <v>1440</v>
      </c>
      <c r="O900" s="6">
        <f t="shared" si="34"/>
        <v>0</v>
      </c>
    </row>
    <row r="901" spans="1:15" x14ac:dyDescent="0.35">
      <c r="A901" s="14">
        <v>897</v>
      </c>
      <c r="B901" s="13" t="str">
        <f>_xlfn.XLOOKUP(E901,[1]!pnp[Product Code],[1]!pnp[Product Name],"Legacy Product")</f>
        <v>InControl Mobile Payment App - 84 Months Prepaid</v>
      </c>
      <c r="C901" s="13" t="str">
        <f>_xlfn.XLOOKUP(E901,[1]!pnp[Product Code],[1]!pnp[Product Description],"Legacy Product")</f>
        <v>InControl Mobile Payment Application.  84 Months Prepaid</v>
      </c>
      <c r="D901" s="13" t="str">
        <f t="shared" si="35"/>
        <v>ICE</v>
      </c>
      <c r="E901" s="14" t="str">
        <v>INC-ADDON-PAYAPP-84</v>
      </c>
      <c r="F901" s="13" t="str">
        <f t="shared" si="36"/>
        <v>INC-ADDON-PAYAPP-84</v>
      </c>
      <c r="G901" s="13">
        <v>1</v>
      </c>
      <c r="H901" s="11">
        <f>_xlfn.XLOOKUP(E901,[1]!pnp[Product Code],[1]!pnp[MSRP],"Legacy Product")</f>
        <v>1680</v>
      </c>
      <c r="I901" s="12"/>
      <c r="J901" s="11"/>
      <c r="K901" s="10"/>
      <c r="L901" s="9">
        <f t="shared" si="37"/>
        <v>897</v>
      </c>
      <c r="M901" s="8">
        <f>_xlfn.XLOOKUP(E901,[1]!pnp[Product Code],[1]!pnp[MSRP],"Legacy Product")</f>
        <v>1680</v>
      </c>
      <c r="N901" s="7">
        <f>_xlfn.XLOOKUP(E901,[1]!pnp[Product Code],[1]!pnp[OEM Customer (FT1)],"Legacy Product")</f>
        <v>1680</v>
      </c>
      <c r="O901" s="6">
        <f t="shared" ref="O901:O964" si="38">IFERROR((M901-N901)/M901,"")</f>
        <v>0</v>
      </c>
    </row>
    <row r="902" spans="1:15" x14ac:dyDescent="0.35">
      <c r="A902" s="14">
        <v>898</v>
      </c>
      <c r="B902" s="13" t="str">
        <f>_xlfn.XLOOKUP(E902,[1]!pnp[Product Code],[1]!pnp[Product Name],"Legacy Product")</f>
        <v>InControl Mobile Payment App - 96 Months Prepaid</v>
      </c>
      <c r="C902" s="13" t="str">
        <f>_xlfn.XLOOKUP(E902,[1]!pnp[Product Code],[1]!pnp[Product Description],"Legacy Product")</f>
        <v>InControl Mobile Payment Application.  96 Months Prepaid</v>
      </c>
      <c r="D902" s="13" t="str">
        <f t="shared" si="35"/>
        <v>ICE</v>
      </c>
      <c r="E902" s="14" t="str">
        <v>INC-ADDON-PAYAPP-96</v>
      </c>
      <c r="F902" s="13" t="str">
        <f t="shared" si="36"/>
        <v>INC-ADDON-PAYAPP-96</v>
      </c>
      <c r="G902" s="13">
        <v>1</v>
      </c>
      <c r="H902" s="11">
        <f>_xlfn.XLOOKUP(E902,[1]!pnp[Product Code],[1]!pnp[MSRP],"Legacy Product")</f>
        <v>1920</v>
      </c>
      <c r="I902" s="12"/>
      <c r="J902" s="11"/>
      <c r="K902" s="10"/>
      <c r="L902" s="9">
        <f t="shared" si="37"/>
        <v>898</v>
      </c>
      <c r="M902" s="8">
        <f>_xlfn.XLOOKUP(E902,[1]!pnp[Product Code],[1]!pnp[MSRP],"Legacy Product")</f>
        <v>1920</v>
      </c>
      <c r="N902" s="7">
        <f>_xlfn.XLOOKUP(E902,[1]!pnp[Product Code],[1]!pnp[OEM Customer (FT1)],"Legacy Product")</f>
        <v>1920</v>
      </c>
      <c r="O902" s="6">
        <f t="shared" si="38"/>
        <v>0</v>
      </c>
    </row>
    <row r="903" spans="1:15" x14ac:dyDescent="0.35">
      <c r="A903" s="14">
        <v>899</v>
      </c>
      <c r="B903" s="13" t="str">
        <f>_xlfn.XLOOKUP(E903,[1]!pnp[Product Code],[1]!pnp[Product Name],"Legacy Product")</f>
        <v>InControl Smart for Dual L2 Chargers - 108 Months Prepaid</v>
      </c>
      <c r="C903" s="13" t="str">
        <f>_xlfn.XLOOKUP(E903,[1]!pnp[Product Code],[1]!pnp[Product Description],"Legacy Product")</f>
        <v>InControl Software for Charger Management, Dual Level 2 chargers. InControl portal access for dashboard, reporting, access management, rules-based load management.  108 Months Prepaid</v>
      </c>
      <c r="D903" s="13" t="str">
        <f t="shared" si="35"/>
        <v>ICE</v>
      </c>
      <c r="E903" s="14" t="str">
        <v>INC-DL2SMART-108</v>
      </c>
      <c r="F903" s="13" t="str">
        <f t="shared" si="36"/>
        <v>INC-DL2SMART-108</v>
      </c>
      <c r="G903" s="13">
        <v>1</v>
      </c>
      <c r="H903" s="11">
        <f>_xlfn.XLOOKUP(E903,[1]!pnp[Product Code],[1]!pnp[MSRP],"Legacy Product")</f>
        <v>3591</v>
      </c>
      <c r="I903" s="12"/>
      <c r="J903" s="11"/>
      <c r="K903" s="10"/>
      <c r="L903" s="9">
        <f t="shared" si="37"/>
        <v>899</v>
      </c>
      <c r="M903" s="8">
        <f>_xlfn.XLOOKUP(E903,[1]!pnp[Product Code],[1]!pnp[MSRP],"Legacy Product")</f>
        <v>3591</v>
      </c>
      <c r="N903" s="7">
        <f>_xlfn.XLOOKUP(E903,[1]!pnp[Product Code],[1]!pnp[OEM Customer (FT1)],"Legacy Product")</f>
        <v>3591</v>
      </c>
      <c r="O903" s="6">
        <f t="shared" si="38"/>
        <v>0</v>
      </c>
    </row>
    <row r="904" spans="1:15" x14ac:dyDescent="0.35">
      <c r="A904" s="14">
        <v>900</v>
      </c>
      <c r="B904" s="13" t="str">
        <f>_xlfn.XLOOKUP(E904,[1]!pnp[Product Code],[1]!pnp[Product Name],"Legacy Product")</f>
        <v>InControl Smart for Dual L2 Chargers - 12 Months Prepaid</v>
      </c>
      <c r="C904" s="13" t="str">
        <f>_xlfn.XLOOKUP(E904,[1]!pnp[Product Code],[1]!pnp[Product Description],"Legacy Product")</f>
        <v>InControl Software for Charger Management, Dual Level 2 chargers. InControl portal access for dashboard, reporting, access management, rules-based load management.  12 Months Prepaid</v>
      </c>
      <c r="D904" s="13" t="str">
        <f t="shared" si="35"/>
        <v>ICE</v>
      </c>
      <c r="E904" s="14" t="str">
        <v>INC-DL2SMART-12</v>
      </c>
      <c r="F904" s="13" t="str">
        <f t="shared" si="36"/>
        <v>INC-DL2SMART-12</v>
      </c>
      <c r="G904" s="13">
        <v>1</v>
      </c>
      <c r="H904" s="11">
        <f>_xlfn.XLOOKUP(E904,[1]!pnp[Product Code],[1]!pnp[MSRP],"Legacy Product")</f>
        <v>399</v>
      </c>
      <c r="I904" s="12"/>
      <c r="J904" s="11"/>
      <c r="K904" s="10"/>
      <c r="L904" s="9">
        <f t="shared" si="37"/>
        <v>900</v>
      </c>
      <c r="M904" s="8">
        <f>_xlfn.XLOOKUP(E904,[1]!pnp[Product Code],[1]!pnp[MSRP],"Legacy Product")</f>
        <v>399</v>
      </c>
      <c r="N904" s="7">
        <f>_xlfn.XLOOKUP(E904,[1]!pnp[Product Code],[1]!pnp[OEM Customer (FT1)],"Legacy Product")</f>
        <v>399</v>
      </c>
      <c r="O904" s="6">
        <f t="shared" si="38"/>
        <v>0</v>
      </c>
    </row>
    <row r="905" spans="1:15" x14ac:dyDescent="0.35">
      <c r="A905" s="14">
        <v>901</v>
      </c>
      <c r="B905" s="13" t="str">
        <f>_xlfn.XLOOKUP(E905,[1]!pnp[Product Code],[1]!pnp[Product Name],"Legacy Product")</f>
        <v>InControl Smart for Dual L2 Chargers - 120 Months Prepaid</v>
      </c>
      <c r="C905" s="13" t="str">
        <f>_xlfn.XLOOKUP(E905,[1]!pnp[Product Code],[1]!pnp[Product Description],"Legacy Product")</f>
        <v>InControl Software for Charger Management, Dual Level 2 chargers. InControl portal access for dashboard, reporting, access management, rules-based load management.  120 Months Prepaid</v>
      </c>
      <c r="D905" s="13" t="str">
        <f t="shared" si="35"/>
        <v>ICE</v>
      </c>
      <c r="E905" s="14" t="str">
        <v>INC-DL2SMART-120</v>
      </c>
      <c r="F905" s="13" t="str">
        <f t="shared" si="36"/>
        <v>INC-DL2SMART-120</v>
      </c>
      <c r="G905" s="13">
        <v>1</v>
      </c>
      <c r="H905" s="11">
        <f>_xlfn.XLOOKUP(E905,[1]!pnp[Product Code],[1]!pnp[MSRP],"Legacy Product")</f>
        <v>3990</v>
      </c>
      <c r="I905" s="12"/>
      <c r="J905" s="11"/>
      <c r="K905" s="10"/>
      <c r="L905" s="9">
        <f t="shared" si="37"/>
        <v>901</v>
      </c>
      <c r="M905" s="8">
        <f>_xlfn.XLOOKUP(E905,[1]!pnp[Product Code],[1]!pnp[MSRP],"Legacy Product")</f>
        <v>3990</v>
      </c>
      <c r="N905" s="7">
        <f>_xlfn.XLOOKUP(E905,[1]!pnp[Product Code],[1]!pnp[OEM Customer (FT1)],"Legacy Product")</f>
        <v>3990</v>
      </c>
      <c r="O905" s="6">
        <f t="shared" si="38"/>
        <v>0</v>
      </c>
    </row>
    <row r="906" spans="1:15" x14ac:dyDescent="0.35">
      <c r="A906" s="14">
        <v>902</v>
      </c>
      <c r="B906" s="13" t="str">
        <f>_xlfn.XLOOKUP(E906,[1]!pnp[Product Code],[1]!pnp[Product Name],"Legacy Product")</f>
        <v>InControl Smart for Dual L2 Chargers - 24 Months Prepaid</v>
      </c>
      <c r="C906" s="13" t="str">
        <f>_xlfn.XLOOKUP(E906,[1]!pnp[Product Code],[1]!pnp[Product Description],"Legacy Product")</f>
        <v>InControl Software for Charger Management, Dual Level 2 chargers. InControl portal access for dashboard, reporting, access management, rules-based load management.  24 Months Prepaid</v>
      </c>
      <c r="D906" s="13" t="str">
        <f t="shared" si="35"/>
        <v>ICE</v>
      </c>
      <c r="E906" s="14" t="str">
        <v>INC-DL2SMART-24</v>
      </c>
      <c r="F906" s="13" t="str">
        <f t="shared" si="36"/>
        <v>INC-DL2SMART-24</v>
      </c>
      <c r="G906" s="13">
        <v>1</v>
      </c>
      <c r="H906" s="11">
        <f>_xlfn.XLOOKUP(E906,[1]!pnp[Product Code],[1]!pnp[MSRP],"Legacy Product")</f>
        <v>758.1</v>
      </c>
      <c r="I906" s="12"/>
      <c r="J906" s="11"/>
      <c r="K906" s="10"/>
      <c r="L906" s="9">
        <f t="shared" si="37"/>
        <v>902</v>
      </c>
      <c r="M906" s="8">
        <f>_xlfn.XLOOKUP(E906,[1]!pnp[Product Code],[1]!pnp[MSRP],"Legacy Product")</f>
        <v>758.1</v>
      </c>
      <c r="N906" s="7">
        <f>_xlfn.XLOOKUP(E906,[1]!pnp[Product Code],[1]!pnp[OEM Customer (FT1)],"Legacy Product")</f>
        <v>758.1</v>
      </c>
      <c r="O906" s="6">
        <f t="shared" si="38"/>
        <v>0</v>
      </c>
    </row>
    <row r="907" spans="1:15" x14ac:dyDescent="0.35">
      <c r="A907" s="14">
        <v>903</v>
      </c>
      <c r="B907" s="13" t="str">
        <f>_xlfn.XLOOKUP(E907,[1]!pnp[Product Code],[1]!pnp[Product Name],"Legacy Product")</f>
        <v>InControl Smart for Dual L2 Chargers - 36 Months Prepaid</v>
      </c>
      <c r="C907" s="13" t="str">
        <f>_xlfn.XLOOKUP(E907,[1]!pnp[Product Code],[1]!pnp[Product Description],"Legacy Product")</f>
        <v>InControl Software for Charger Management, Dual Level 2 chargers. InControl portal access for dashboard, reporting, access management, rules-based load management.  36 Months Prepaid</v>
      </c>
      <c r="D907" s="13" t="str">
        <f t="shared" si="35"/>
        <v>ICE</v>
      </c>
      <c r="E907" s="14" t="str">
        <v>INC-DL2SMART-36</v>
      </c>
      <c r="F907" s="13" t="str">
        <f t="shared" si="36"/>
        <v>INC-DL2SMART-36</v>
      </c>
      <c r="G907" s="13">
        <v>1</v>
      </c>
      <c r="H907" s="11">
        <f>_xlfn.XLOOKUP(E907,[1]!pnp[Product Code],[1]!pnp[MSRP],"Legacy Product")</f>
        <v>1077.3</v>
      </c>
      <c r="I907" s="12"/>
      <c r="J907" s="11"/>
      <c r="K907" s="10"/>
      <c r="L907" s="9">
        <f t="shared" si="37"/>
        <v>903</v>
      </c>
      <c r="M907" s="8">
        <f>_xlfn.XLOOKUP(E907,[1]!pnp[Product Code],[1]!pnp[MSRP],"Legacy Product")</f>
        <v>1077.3</v>
      </c>
      <c r="N907" s="7">
        <f>_xlfn.XLOOKUP(E907,[1]!pnp[Product Code],[1]!pnp[OEM Customer (FT1)],"Legacy Product")</f>
        <v>1077.3</v>
      </c>
      <c r="O907" s="6">
        <f t="shared" si="38"/>
        <v>0</v>
      </c>
    </row>
    <row r="908" spans="1:15" x14ac:dyDescent="0.35">
      <c r="A908" s="14">
        <v>904</v>
      </c>
      <c r="B908" s="13" t="str">
        <f>_xlfn.XLOOKUP(E908,[1]!pnp[Product Code],[1]!pnp[Product Name],"Legacy Product")</f>
        <v>InControl Smart for Dual L2 Chargers - 48 Months Prepaid</v>
      </c>
      <c r="C908" s="13" t="str">
        <f>_xlfn.XLOOKUP(E908,[1]!pnp[Product Code],[1]!pnp[Product Description],"Legacy Product")</f>
        <v>InControl Software for Charger Management, Dual Level 2 chargers. InControl portal access for dashboard, reporting, access management, rules-based load management.  48 Months Prepaid</v>
      </c>
      <c r="D908" s="13" t="str">
        <f t="shared" si="35"/>
        <v>ICE</v>
      </c>
      <c r="E908" s="14" t="str">
        <v>INC-DL2SMART-48</v>
      </c>
      <c r="F908" s="13" t="str">
        <f t="shared" si="36"/>
        <v>INC-DL2SMART-48</v>
      </c>
      <c r="G908" s="13">
        <v>1</v>
      </c>
      <c r="H908" s="11">
        <f>_xlfn.XLOOKUP(E908,[1]!pnp[Product Code],[1]!pnp[MSRP],"Legacy Product")</f>
        <v>1356.6</v>
      </c>
      <c r="I908" s="12"/>
      <c r="J908" s="11"/>
      <c r="K908" s="10"/>
      <c r="L908" s="9">
        <f t="shared" si="37"/>
        <v>904</v>
      </c>
      <c r="M908" s="8">
        <f>_xlfn.XLOOKUP(E908,[1]!pnp[Product Code],[1]!pnp[MSRP],"Legacy Product")</f>
        <v>1356.6</v>
      </c>
      <c r="N908" s="7">
        <f>_xlfn.XLOOKUP(E908,[1]!pnp[Product Code],[1]!pnp[OEM Customer (FT1)],"Legacy Product")</f>
        <v>1356.6</v>
      </c>
      <c r="O908" s="6">
        <f t="shared" si="38"/>
        <v>0</v>
      </c>
    </row>
    <row r="909" spans="1:15" x14ac:dyDescent="0.35">
      <c r="A909" s="14">
        <v>905</v>
      </c>
      <c r="B909" s="13" t="str">
        <f>_xlfn.XLOOKUP(E909,[1]!pnp[Product Code],[1]!pnp[Product Name],"Legacy Product")</f>
        <v>InControl Smart for Dual L2 Chargers - 60 Months Prepaid</v>
      </c>
      <c r="C909" s="13" t="str">
        <f>_xlfn.XLOOKUP(E909,[1]!pnp[Product Code],[1]!pnp[Product Description],"Legacy Product")</f>
        <v>InControl Software for Charger Management, Dual Level 2 chargers. InControl portal access for dashboard, reporting, access management, rules-based load management.  60 Months Prepaid</v>
      </c>
      <c r="D909" s="13" t="str">
        <f t="shared" si="35"/>
        <v>ICE</v>
      </c>
      <c r="E909" s="14" t="str">
        <v>INC-DL2SMART-60</v>
      </c>
      <c r="F909" s="13" t="str">
        <f t="shared" si="36"/>
        <v>INC-DL2SMART-60</v>
      </c>
      <c r="G909" s="13">
        <v>1</v>
      </c>
      <c r="H909" s="11">
        <f>_xlfn.XLOOKUP(E909,[1]!pnp[Product Code],[1]!pnp[MSRP],"Legacy Product")</f>
        <v>1596</v>
      </c>
      <c r="I909" s="12"/>
      <c r="J909" s="11"/>
      <c r="K909" s="10"/>
      <c r="L909" s="9">
        <f t="shared" si="37"/>
        <v>905</v>
      </c>
      <c r="M909" s="8">
        <f>_xlfn.XLOOKUP(E909,[1]!pnp[Product Code],[1]!pnp[MSRP],"Legacy Product")</f>
        <v>1596</v>
      </c>
      <c r="N909" s="7">
        <f>_xlfn.XLOOKUP(E909,[1]!pnp[Product Code],[1]!pnp[OEM Customer (FT1)],"Legacy Product")</f>
        <v>1596</v>
      </c>
      <c r="O909" s="6">
        <f t="shared" si="38"/>
        <v>0</v>
      </c>
    </row>
    <row r="910" spans="1:15" x14ac:dyDescent="0.35">
      <c r="A910" s="14">
        <v>906</v>
      </c>
      <c r="B910" s="13" t="str">
        <f>_xlfn.XLOOKUP(E910,[1]!pnp[Product Code],[1]!pnp[Product Name],"Legacy Product")</f>
        <v>InControl Smart for Dual L2 Chargers - 72 Months Prepaid</v>
      </c>
      <c r="C910" s="13" t="str">
        <f>_xlfn.XLOOKUP(E910,[1]!pnp[Product Code],[1]!pnp[Product Description],"Legacy Product")</f>
        <v>InControl Software for Charger Management, Dual Level 2 chargers. InControl portal access for dashboard, reporting, access management, rules-based load management.  72 Months Prepaid</v>
      </c>
      <c r="D910" s="13" t="str">
        <f t="shared" si="35"/>
        <v>ICE</v>
      </c>
      <c r="E910" s="14" t="str">
        <v>INC-DL2SMART-72</v>
      </c>
      <c r="F910" s="13" t="str">
        <f t="shared" si="36"/>
        <v>INC-DL2SMART-72</v>
      </c>
      <c r="G910" s="13">
        <v>1</v>
      </c>
      <c r="H910" s="11">
        <f>_xlfn.XLOOKUP(E910,[1]!pnp[Product Code],[1]!pnp[MSRP],"Legacy Product")</f>
        <v>2394</v>
      </c>
      <c r="I910" s="12"/>
      <c r="J910" s="11"/>
      <c r="K910" s="10"/>
      <c r="L910" s="9">
        <f t="shared" si="37"/>
        <v>906</v>
      </c>
      <c r="M910" s="8">
        <f>_xlfn.XLOOKUP(E910,[1]!pnp[Product Code],[1]!pnp[MSRP],"Legacy Product")</f>
        <v>2394</v>
      </c>
      <c r="N910" s="7">
        <f>_xlfn.XLOOKUP(E910,[1]!pnp[Product Code],[1]!pnp[OEM Customer (FT1)],"Legacy Product")</f>
        <v>2394</v>
      </c>
      <c r="O910" s="6">
        <f t="shared" si="38"/>
        <v>0</v>
      </c>
    </row>
    <row r="911" spans="1:15" x14ac:dyDescent="0.35">
      <c r="A911" s="14">
        <v>907</v>
      </c>
      <c r="B911" s="13" t="str">
        <f>_xlfn.XLOOKUP(E911,[1]!pnp[Product Code],[1]!pnp[Product Name],"Legacy Product")</f>
        <v>InControl Smart for Dual L2 Chargers - 84 Months Prepaid</v>
      </c>
      <c r="C911" s="13" t="str">
        <f>_xlfn.XLOOKUP(E911,[1]!pnp[Product Code],[1]!pnp[Product Description],"Legacy Product")</f>
        <v>InControl Software for Charger Management, Dual Level 2 chargers. InControl portal access for dashboard, reporting, access management, rules-based load management.  84 Months Prepaid</v>
      </c>
      <c r="D911" s="13" t="str">
        <f t="shared" si="35"/>
        <v>ICE</v>
      </c>
      <c r="E911" s="14" t="str">
        <v>INC-DL2SMART-84</v>
      </c>
      <c r="F911" s="13" t="str">
        <f t="shared" si="36"/>
        <v>INC-DL2SMART-84</v>
      </c>
      <c r="G911" s="13">
        <v>1</v>
      </c>
      <c r="H911" s="11">
        <f>_xlfn.XLOOKUP(E911,[1]!pnp[Product Code],[1]!pnp[MSRP],"Legacy Product")</f>
        <v>2793</v>
      </c>
      <c r="I911" s="12"/>
      <c r="J911" s="11"/>
      <c r="K911" s="10"/>
      <c r="L911" s="9">
        <f t="shared" si="37"/>
        <v>907</v>
      </c>
      <c r="M911" s="8">
        <f>_xlfn.XLOOKUP(E911,[1]!pnp[Product Code],[1]!pnp[MSRP],"Legacy Product")</f>
        <v>2793</v>
      </c>
      <c r="N911" s="7">
        <f>_xlfn.XLOOKUP(E911,[1]!pnp[Product Code],[1]!pnp[OEM Customer (FT1)],"Legacy Product")</f>
        <v>2793</v>
      </c>
      <c r="O911" s="6">
        <f t="shared" si="38"/>
        <v>0</v>
      </c>
    </row>
    <row r="912" spans="1:15" x14ac:dyDescent="0.35">
      <c r="A912" s="14">
        <v>908</v>
      </c>
      <c r="B912" s="13" t="str">
        <f>_xlfn.XLOOKUP(E912,[1]!pnp[Product Code],[1]!pnp[Product Name],"Legacy Product")</f>
        <v>InControl Smart for Dual L2 Chargers - 96 Months Prepaid</v>
      </c>
      <c r="C912" s="13" t="str">
        <f>_xlfn.XLOOKUP(E912,[1]!pnp[Product Code],[1]!pnp[Product Description],"Legacy Product")</f>
        <v>InControl Software for Charger Management, Dual Level 2 chargers. InControl portal access for dashboard, reporting, access management, rules-based load management.  96 Months Prepaid</v>
      </c>
      <c r="D912" s="13" t="str">
        <f t="shared" si="35"/>
        <v>ICE</v>
      </c>
      <c r="E912" s="14" t="str">
        <v>INC-DL2SMART-96</v>
      </c>
      <c r="F912" s="13" t="str">
        <f t="shared" si="36"/>
        <v>INC-DL2SMART-96</v>
      </c>
      <c r="G912" s="13">
        <v>1</v>
      </c>
      <c r="H912" s="11">
        <f>_xlfn.XLOOKUP(E912,[1]!pnp[Product Code],[1]!pnp[MSRP],"Legacy Product")</f>
        <v>3192</v>
      </c>
      <c r="I912" s="12"/>
      <c r="J912" s="11"/>
      <c r="K912" s="10"/>
      <c r="L912" s="9">
        <f t="shared" si="37"/>
        <v>908</v>
      </c>
      <c r="M912" s="8">
        <f>_xlfn.XLOOKUP(E912,[1]!pnp[Product Code],[1]!pnp[MSRP],"Legacy Product")</f>
        <v>3192</v>
      </c>
      <c r="N912" s="7">
        <f>_xlfn.XLOOKUP(E912,[1]!pnp[Product Code],[1]!pnp[OEM Customer (FT1)],"Legacy Product")</f>
        <v>3192</v>
      </c>
      <c r="O912" s="6">
        <f t="shared" si="38"/>
        <v>0</v>
      </c>
    </row>
    <row r="913" spans="1:15" x14ac:dyDescent="0.35">
      <c r="A913" s="14">
        <v>909</v>
      </c>
      <c r="B913" s="13" t="str">
        <f>_xlfn.XLOOKUP(E913,[1]!pnp[Product Code],[1]!pnp[Product Name],"Legacy Product")</f>
        <v>Infypower GBT 600A - 16ft</v>
      </c>
      <c r="C913" s="13" t="str">
        <f>_xlfn.XLOOKUP(E913,[1]!pnp[Product Code],[1]!pnp[Product Description],"Legacy Product")</f>
        <v>Infypower GBT 600A - 16ft Charging Cable for ICE Dispensers</v>
      </c>
      <c r="D913" s="13" t="str">
        <f t="shared" si="35"/>
        <v>ICE</v>
      </c>
      <c r="E913" s="14" t="str">
        <v>ISC-GB-600-16-C</v>
      </c>
      <c r="F913" s="13" t="str">
        <f t="shared" si="36"/>
        <v>ISC-GB-600-16-C</v>
      </c>
      <c r="G913" s="13">
        <v>1</v>
      </c>
      <c r="H913" s="11">
        <f>_xlfn.XLOOKUP(E913,[1]!pnp[Product Code],[1]!pnp[MSRP],"Legacy Product")</f>
        <v>9000</v>
      </c>
      <c r="I913" s="12"/>
      <c r="J913" s="11"/>
      <c r="K913" s="10"/>
      <c r="L913" s="9">
        <f t="shared" si="37"/>
        <v>909</v>
      </c>
      <c r="M913" s="8">
        <f>_xlfn.XLOOKUP(E913,[1]!pnp[Product Code],[1]!pnp[MSRP],"Legacy Product")</f>
        <v>9000</v>
      </c>
      <c r="N913" s="7">
        <f>_xlfn.XLOOKUP(E913,[1]!pnp[Product Code],[1]!pnp[OEM Customer (FT1)],"Legacy Product")</f>
        <v>9000</v>
      </c>
      <c r="O913" s="6">
        <f t="shared" si="38"/>
        <v>0</v>
      </c>
    </row>
    <row r="914" spans="1:15" x14ac:dyDescent="0.35">
      <c r="A914" s="14">
        <v>910</v>
      </c>
      <c r="B914" s="13" t="str">
        <f>_xlfn.XLOOKUP(E914,[1]!pnp[Product Code],[1]!pnp[Product Name],"Legacy Product")</f>
        <v>JAE CHAdeMO 125A - 18ft</v>
      </c>
      <c r="C914" s="13" t="str">
        <f>_xlfn.XLOOKUP(E914,[1]!pnp[Product Code],[1]!pnp[Product Description],"Legacy Product")</f>
        <v>JAE CHAdeMO 125A - 18ft Charging Cable for ICE Chargers &amp; Dispensers</v>
      </c>
      <c r="D914" s="13" t="str">
        <f t="shared" si="35"/>
        <v>ICE</v>
      </c>
      <c r="E914" s="14" t="str">
        <v>JSC-CH-125-18-C</v>
      </c>
      <c r="F914" s="13" t="str">
        <f t="shared" si="36"/>
        <v>JSC-CH-125-18-C</v>
      </c>
      <c r="G914" s="13">
        <v>1</v>
      </c>
      <c r="H914" s="11">
        <f>_xlfn.XLOOKUP(E914,[1]!pnp[Product Code],[1]!pnp[MSRP],"Legacy Product")</f>
        <v>2700</v>
      </c>
      <c r="I914" s="12"/>
      <c r="J914" s="11"/>
      <c r="K914" s="10"/>
      <c r="L914" s="9">
        <f t="shared" si="37"/>
        <v>910</v>
      </c>
      <c r="M914" s="8">
        <f>_xlfn.XLOOKUP(E914,[1]!pnp[Product Code],[1]!pnp[MSRP],"Legacy Product")</f>
        <v>2700</v>
      </c>
      <c r="N914" s="7">
        <f>_xlfn.XLOOKUP(E914,[1]!pnp[Product Code],[1]!pnp[OEM Customer (FT1)],"Legacy Product")</f>
        <v>2700</v>
      </c>
      <c r="O914" s="6">
        <f t="shared" si="38"/>
        <v>0</v>
      </c>
    </row>
    <row r="915" spans="1:15" x14ac:dyDescent="0.35">
      <c r="A915" s="14">
        <v>911</v>
      </c>
      <c r="B915" s="13" t="str">
        <f>_xlfn.XLOOKUP(E915,[1]!pnp[Product Code],[1]!pnp[Product Name],"Legacy Product")</f>
        <v>K-Rail Pedestal &amp; Retractor for Dual cable ICE-30</v>
      </c>
      <c r="C915" s="13" t="str">
        <f>_xlfn.XLOOKUP(E915,[1]!pnp[Product Code],[1]!pnp[Product Description],"Legacy Product")</f>
        <v>K-Rail Pedestal &amp; Spring Retractor for Dual cable ICE-30 DCWB EVSE (Buy to Order)</v>
      </c>
      <c r="D915" s="13" t="str">
        <f t="shared" ref="D915:D978" si="39">IF(OR(LEFT(E915,3)="ADC",LEFT(E915,3)="AL2"), "ABB E-mobility Inc.", "ICE")</f>
        <v>ICE</v>
      </c>
      <c r="E915" s="14" t="str">
        <v>CA-DCP-K-RAIL-ICE-V2</v>
      </c>
      <c r="F915" s="13" t="str">
        <f t="shared" ref="F915:F978" si="40">E915</f>
        <v>CA-DCP-K-RAIL-ICE-V2</v>
      </c>
      <c r="G915" s="13">
        <v>1</v>
      </c>
      <c r="H915" s="11">
        <f>_xlfn.XLOOKUP(E915,[1]!pnp[Product Code],[1]!pnp[MSRP],"Legacy Product")</f>
        <v>3500</v>
      </c>
      <c r="I915" s="12"/>
      <c r="J915" s="11"/>
      <c r="K915" s="10"/>
      <c r="L915" s="9">
        <f t="shared" ref="L915:L978" si="41">A915</f>
        <v>911</v>
      </c>
      <c r="M915" s="8">
        <f>_xlfn.XLOOKUP(E915,[1]!pnp[Product Code],[1]!pnp[MSRP],"Legacy Product")</f>
        <v>3500</v>
      </c>
      <c r="N915" s="7">
        <f>_xlfn.XLOOKUP(E915,[1]!pnp[Product Code],[1]!pnp[OEM Customer (FT1)],"Legacy Product")</f>
        <v>3500</v>
      </c>
      <c r="O915" s="6">
        <f t="shared" si="38"/>
        <v>0</v>
      </c>
    </row>
    <row r="916" spans="1:15" x14ac:dyDescent="0.35">
      <c r="A916" s="14">
        <v>912</v>
      </c>
      <c r="B916" s="13" t="str">
        <f>_xlfn.XLOOKUP(E916,[1]!pnp[Product Code],[1]!pnp[Product Name],"Legacy Product")</f>
        <v>K-Rail Pedestal &amp; Retractors for Terra ACL2 - Back to Back Mounting</v>
      </c>
      <c r="C916" s="13" t="str">
        <f>_xlfn.XLOOKUP(E916,[1]!pnp[Product Code],[1]!pnp[Product Description],"Legacy Product")</f>
        <v>K-Rail Pedestal &amp; Spring Retractor for Terra ACL2 EVSE  Back to Back Mounting  (Buy to Order)</v>
      </c>
      <c r="D916" s="13" t="str">
        <f t="shared" si="39"/>
        <v>ICE</v>
      </c>
      <c r="E916" s="14" t="str">
        <v>CA-ACP-K-RAIL-ABB</v>
      </c>
      <c r="F916" s="13" t="str">
        <f t="shared" si="40"/>
        <v>CA-ACP-K-RAIL-ABB</v>
      </c>
      <c r="G916" s="13">
        <v>1</v>
      </c>
      <c r="H916" s="11">
        <f>_xlfn.XLOOKUP(E916,[1]!pnp[Product Code],[1]!pnp[MSRP],"Legacy Product")</f>
        <v>2200</v>
      </c>
      <c r="I916" s="12"/>
      <c r="J916" s="11"/>
      <c r="K916" s="10"/>
      <c r="L916" s="9">
        <f t="shared" si="41"/>
        <v>912</v>
      </c>
      <c r="M916" s="8">
        <f>_xlfn.XLOOKUP(E916,[1]!pnp[Product Code],[1]!pnp[MSRP],"Legacy Product")</f>
        <v>2200</v>
      </c>
      <c r="N916" s="7">
        <f>_xlfn.XLOOKUP(E916,[1]!pnp[Product Code],[1]!pnp[OEM Customer (FT1)],"Legacy Product")</f>
        <v>2200</v>
      </c>
      <c r="O916" s="6">
        <f t="shared" si="38"/>
        <v>0</v>
      </c>
    </row>
    <row r="917" spans="1:15" x14ac:dyDescent="0.35">
      <c r="A917" s="14">
        <v>913</v>
      </c>
      <c r="B917" s="13" t="str">
        <f>_xlfn.XLOOKUP(E917,[1]!pnp[Product Code],[1]!pnp[Product Name],"Legacy Product")</f>
        <v>Light Bar Cable Retractor for ICE AiO, ICE 66 V2X</v>
      </c>
      <c r="C917" s="13" t="str">
        <f>_xlfn.XLOOKUP(E917,[1]!pnp[Product Code],[1]!pnp[Product Description],"Legacy Product")</f>
        <v>Light Bar Cable Retractor for ICE All-in-One, ICE 66 V2X Chargers</v>
      </c>
      <c r="D917" s="13" t="str">
        <f t="shared" si="39"/>
        <v>ICE</v>
      </c>
      <c r="E917" s="14" t="str">
        <v>IA-DCR-V2</v>
      </c>
      <c r="F917" s="13" t="str">
        <f t="shared" si="40"/>
        <v>IA-DCR-V2</v>
      </c>
      <c r="G917" s="13">
        <v>1</v>
      </c>
      <c r="H917" s="11">
        <f>_xlfn.XLOOKUP(E917,[1]!pnp[Product Code],[1]!pnp[MSRP],"Legacy Product")</f>
        <v>1300</v>
      </c>
      <c r="I917" s="12"/>
      <c r="J917" s="11"/>
      <c r="K917" s="10"/>
      <c r="L917" s="9">
        <f t="shared" si="41"/>
        <v>913</v>
      </c>
      <c r="M917" s="8">
        <f>_xlfn.XLOOKUP(E917,[1]!pnp[Product Code],[1]!pnp[MSRP],"Legacy Product")</f>
        <v>1300</v>
      </c>
      <c r="N917" s="7">
        <f>_xlfn.XLOOKUP(E917,[1]!pnp[Product Code],[1]!pnp[OEM Customer (FT1)],"Legacy Product")</f>
        <v>1300</v>
      </c>
      <c r="O917" s="6">
        <f t="shared" si="38"/>
        <v>0</v>
      </c>
    </row>
    <row r="918" spans="1:15" x14ac:dyDescent="0.35">
      <c r="A918" s="14">
        <v>914</v>
      </c>
      <c r="B918" s="13" t="str">
        <f>_xlfn.XLOOKUP(E918,[1]!pnp[Product Code],[1]!pnp[Product Name],"Legacy Product")</f>
        <v>Light Bar Cable Retractor for ICE Slim Line Dispenser</v>
      </c>
      <c r="C918" s="13" t="str">
        <f>_xlfn.XLOOKUP(E918,[1]!pnp[Product Code],[1]!pnp[Product Description],"Legacy Product")</f>
        <v>Light Bar Cable Retractor for ICE Slim Line Dispenser</v>
      </c>
      <c r="D918" s="13" t="str">
        <f t="shared" si="39"/>
        <v>ICE</v>
      </c>
      <c r="E918" s="14" t="str">
        <v>IA-DCR-SLD</v>
      </c>
      <c r="F918" s="13" t="str">
        <f t="shared" si="40"/>
        <v>IA-DCR-SLD</v>
      </c>
      <c r="G918" s="13">
        <v>1</v>
      </c>
      <c r="H918" s="11">
        <f>_xlfn.XLOOKUP(E918,[1]!pnp[Product Code],[1]!pnp[MSRP],"Legacy Product")</f>
        <v>1700</v>
      </c>
      <c r="I918" s="12"/>
      <c r="J918" s="11"/>
      <c r="K918" s="10"/>
      <c r="L918" s="9">
        <f t="shared" si="41"/>
        <v>914</v>
      </c>
      <c r="M918" s="8">
        <f>_xlfn.XLOOKUP(E918,[1]!pnp[Product Code],[1]!pnp[MSRP],"Legacy Product")</f>
        <v>1700</v>
      </c>
      <c r="N918" s="7">
        <f>_xlfn.XLOOKUP(E918,[1]!pnp[Product Code],[1]!pnp[OEM Customer (FT1)],"Legacy Product")</f>
        <v>1700</v>
      </c>
      <c r="O918" s="6">
        <f t="shared" si="38"/>
        <v>0</v>
      </c>
    </row>
    <row r="919" spans="1:15" x14ac:dyDescent="0.35">
      <c r="A919" s="14">
        <v>915</v>
      </c>
      <c r="B919" s="13" t="str">
        <f>_xlfn.XLOOKUP(E919,[1]!pnp[Product Code],[1]!pnp[Product Name],"Legacy Product")</f>
        <v>LCFS Carbon Credits</v>
      </c>
      <c r="C919" s="13" t="str">
        <f>_xlfn.XLOOKUP(E919,[1]!pnp[Product Code],[1]!pnp[Product Description],"Legacy Product")</f>
        <v>Low-Carbon Fuel Standard (LCFS) Carbon Credits</v>
      </c>
      <c r="D919" s="13" t="str">
        <f t="shared" si="39"/>
        <v>ICE</v>
      </c>
      <c r="E919" s="14" t="str">
        <v>LCFS-CC</v>
      </c>
      <c r="F919" s="13" t="str">
        <f t="shared" si="40"/>
        <v>LCFS-CC</v>
      </c>
      <c r="G919" s="13">
        <v>1</v>
      </c>
      <c r="H919" s="11">
        <f>_xlfn.XLOOKUP(E919,[1]!pnp[Product Code],[1]!pnp[MSRP],"Legacy Product")</f>
        <v>0</v>
      </c>
      <c r="I919" s="12"/>
      <c r="J919" s="11"/>
      <c r="K919" s="10"/>
      <c r="L919" s="9">
        <f t="shared" si="41"/>
        <v>915</v>
      </c>
      <c r="M919" s="8">
        <f>_xlfn.XLOOKUP(E919,[1]!pnp[Product Code],[1]!pnp[MSRP],"Legacy Product")</f>
        <v>0</v>
      </c>
      <c r="N919" s="7">
        <f>_xlfn.XLOOKUP(E919,[1]!pnp[Product Code],[1]!pnp[OEM Customer (FT1)],"Legacy Product")</f>
        <v>0</v>
      </c>
      <c r="O919" s="6" t="str">
        <f t="shared" si="38"/>
        <v/>
      </c>
    </row>
    <row r="920" spans="1:15" x14ac:dyDescent="0.35">
      <c r="A920" s="14">
        <v>916</v>
      </c>
      <c r="B920" s="13" t="str">
        <f>_xlfn.XLOOKUP(E920,[1]!pnp[Product Code],[1]!pnp[Product Name],"Legacy Product")</f>
        <v>Pin &amp; Sleeve Assembly 60A - 20ft  - 3P - V1</v>
      </c>
      <c r="C920" s="13" t="str">
        <f>_xlfn.XLOOKUP(E920,[1]!pnp[Product Code],[1]!pnp[Product Description],"Legacy Product")</f>
        <v>Male Plug 20ft Pin &amp; Sleeve Assembly - 60A - 3-Phase (Crouse-Hinds, 4 Poles, 5 Wires) - 480V - for ICE-30 &amp; Terra DCWB Three Phase</v>
      </c>
      <c r="D920" s="13" t="str">
        <f t="shared" si="39"/>
        <v>ICE</v>
      </c>
      <c r="E920" s="14" t="str">
        <v>ATIA-PS20-60A</v>
      </c>
      <c r="F920" s="13" t="str">
        <f t="shared" si="40"/>
        <v>ATIA-PS20-60A</v>
      </c>
      <c r="G920" s="13">
        <v>1</v>
      </c>
      <c r="H920" s="11">
        <f>_xlfn.XLOOKUP(E920,[1]!pnp[Product Code],[1]!pnp[MSRP],"Legacy Product")</f>
        <v>1350</v>
      </c>
      <c r="I920" s="12"/>
      <c r="J920" s="11"/>
      <c r="K920" s="10"/>
      <c r="L920" s="9">
        <f t="shared" si="41"/>
        <v>916</v>
      </c>
      <c r="M920" s="8">
        <f>_xlfn.XLOOKUP(E920,[1]!pnp[Product Code],[1]!pnp[MSRP],"Legacy Product")</f>
        <v>1350</v>
      </c>
      <c r="N920" s="7">
        <f>_xlfn.XLOOKUP(E920,[1]!pnp[Product Code],[1]!pnp[OEM Customer (FT1)],"Legacy Product")</f>
        <v>1350</v>
      </c>
      <c r="O920" s="6">
        <f t="shared" si="38"/>
        <v>0</v>
      </c>
    </row>
    <row r="921" spans="1:15" x14ac:dyDescent="0.35">
      <c r="A921" s="14">
        <v>917</v>
      </c>
      <c r="B921" s="13" t="str">
        <f>_xlfn.XLOOKUP(E921,[1]!pnp[Product Code],[1]!pnp[Product Name],"Legacy Product")</f>
        <v>Pin &amp; Sleeve Assembly 100A - 25ft - 1P</v>
      </c>
      <c r="C921" s="13" t="str">
        <f>_xlfn.XLOOKUP(E921,[1]!pnp[Product Code],[1]!pnp[Product Description],"Legacy Product")</f>
        <v>Male Plug 25ft Pin &amp; Sleeve Assembly - 100A - 1-Phase (3 Pin Connector) - 240V - for ACL2 &amp; ABB DCWB Single Phase</v>
      </c>
      <c r="D921" s="13" t="str">
        <f t="shared" si="39"/>
        <v>ICE</v>
      </c>
      <c r="E921" s="14" t="str">
        <v>ATIA-PS25-100A-1P</v>
      </c>
      <c r="F921" s="13" t="str">
        <f t="shared" si="40"/>
        <v>ATIA-PS25-100A-1P</v>
      </c>
      <c r="G921" s="13">
        <v>1</v>
      </c>
      <c r="H921" s="11">
        <f>_xlfn.XLOOKUP(E921,[1]!pnp[Product Code],[1]!pnp[MSRP],"Legacy Product")</f>
        <v>2400</v>
      </c>
      <c r="I921" s="12"/>
      <c r="J921" s="11"/>
      <c r="K921" s="10"/>
      <c r="L921" s="9">
        <f t="shared" si="41"/>
        <v>917</v>
      </c>
      <c r="M921" s="8">
        <f>_xlfn.XLOOKUP(E921,[1]!pnp[Product Code],[1]!pnp[MSRP],"Legacy Product")</f>
        <v>2400</v>
      </c>
      <c r="N921" s="7">
        <f>_xlfn.XLOOKUP(E921,[1]!pnp[Product Code],[1]!pnp[OEM Customer (FT1)],"Legacy Product")</f>
        <v>2400</v>
      </c>
      <c r="O921" s="6">
        <f t="shared" si="38"/>
        <v>0</v>
      </c>
    </row>
    <row r="922" spans="1:15" x14ac:dyDescent="0.35">
      <c r="A922" s="14">
        <v>918</v>
      </c>
      <c r="B922" s="13" t="str">
        <f>_xlfn.XLOOKUP(E922,[1]!pnp[Product Code],[1]!pnp[Product Name],"Legacy Product")</f>
        <v>Pin &amp; Sleeve Assembly 100A - 25ft - 3P</v>
      </c>
      <c r="C922" s="13" t="str">
        <f>_xlfn.XLOOKUP(E922,[1]!pnp[Product Code],[1]!pnp[Product Description],"Legacy Product")</f>
        <v>Male Plug 25ft Pin &amp; Sleeve Assembly - 100A - 3P (5 Pin Connector) - 480V/600V - for ICE-60 &amp; Terra 54</v>
      </c>
      <c r="D922" s="13" t="str">
        <f t="shared" si="39"/>
        <v>ICE</v>
      </c>
      <c r="E922" s="14" t="str">
        <v>ATIA-PS25-100A</v>
      </c>
      <c r="F922" s="13" t="str">
        <f t="shared" si="40"/>
        <v>ATIA-PS25-100A</v>
      </c>
      <c r="G922" s="13">
        <v>1</v>
      </c>
      <c r="H922" s="11">
        <f>_xlfn.XLOOKUP(E922,[1]!pnp[Product Code],[1]!pnp[MSRP],"Legacy Product")</f>
        <v>2400</v>
      </c>
      <c r="I922" s="12"/>
      <c r="J922" s="11"/>
      <c r="K922" s="10"/>
      <c r="L922" s="9">
        <f t="shared" si="41"/>
        <v>918</v>
      </c>
      <c r="M922" s="8">
        <f>_xlfn.XLOOKUP(E922,[1]!pnp[Product Code],[1]!pnp[MSRP],"Legacy Product")</f>
        <v>2400</v>
      </c>
      <c r="N922" s="7">
        <f>_xlfn.XLOOKUP(E922,[1]!pnp[Product Code],[1]!pnp[OEM Customer (FT1)],"Legacy Product")</f>
        <v>2400</v>
      </c>
      <c r="O922" s="6">
        <f t="shared" si="38"/>
        <v>0</v>
      </c>
    </row>
    <row r="923" spans="1:15" x14ac:dyDescent="0.35">
      <c r="A923" s="14">
        <v>919</v>
      </c>
      <c r="B923" s="13" t="str">
        <f>_xlfn.XLOOKUP(E923,[1]!pnp[Product Code],[1]!pnp[Product Name],"Legacy Product")</f>
        <v>Pin &amp; Sleeve Assembly 60A - 25ft - 3P - V2</v>
      </c>
      <c r="C923" s="13" t="str">
        <f>_xlfn.XLOOKUP(E923,[1]!pnp[Product Code],[1]!pnp[Product Description],"Legacy Product")</f>
        <v>Male Plug 25ft Pin &amp; Sleeve Assembly - 60A - 3-Phase (4 Pins, 5 Wires) - 480V - for ICE-30 &amp; Terra DCWB Three Phase</v>
      </c>
      <c r="D923" s="13" t="str">
        <f t="shared" si="39"/>
        <v>ICE</v>
      </c>
      <c r="E923" s="14" t="str">
        <v>ATIA-PS25-60A-V2</v>
      </c>
      <c r="F923" s="13" t="str">
        <f t="shared" si="40"/>
        <v>ATIA-PS25-60A-V2</v>
      </c>
      <c r="G923" s="13">
        <v>1</v>
      </c>
      <c r="H923" s="11">
        <f>_xlfn.XLOOKUP(E923,[1]!pnp[Product Code],[1]!pnp[MSRP],"Legacy Product")</f>
        <v>1600</v>
      </c>
      <c r="I923" s="12"/>
      <c r="J923" s="11"/>
      <c r="K923" s="10"/>
      <c r="L923" s="9">
        <f t="shared" si="41"/>
        <v>919</v>
      </c>
      <c r="M923" s="8">
        <f>_xlfn.XLOOKUP(E923,[1]!pnp[Product Code],[1]!pnp[MSRP],"Legacy Product")</f>
        <v>1600</v>
      </c>
      <c r="N923" s="7">
        <f>_xlfn.XLOOKUP(E923,[1]!pnp[Product Code],[1]!pnp[OEM Customer (FT1)],"Legacy Product")</f>
        <v>1600</v>
      </c>
      <c r="O923" s="6">
        <f t="shared" si="38"/>
        <v>0</v>
      </c>
    </row>
    <row r="924" spans="1:15" x14ac:dyDescent="0.35">
      <c r="A924" s="14">
        <v>920</v>
      </c>
      <c r="B924" s="13" t="str">
        <f>_xlfn.XLOOKUP(E924,[1]!pnp[Product Code],[1]!pnp[Product Name],"Legacy Product")</f>
        <v>Pin &amp; Sleeve Assembly 60A - 50ft - 3P - V2</v>
      </c>
      <c r="C924" s="13" t="str">
        <f>_xlfn.XLOOKUP(E924,[1]!pnp[Product Code],[1]!pnp[Product Description],"Legacy Product")</f>
        <v>Male Plug 50ft Pin &amp; Sleeve Assembly - 60A - 3-Phase (4 Pins, 5 Wires) - 480V - for ICE-30 &amp; Terra DCWB Three Phase</v>
      </c>
      <c r="D924" s="13" t="str">
        <f t="shared" si="39"/>
        <v>ICE</v>
      </c>
      <c r="E924" s="14" t="str">
        <v>ATIA-PS50-60A-V2</v>
      </c>
      <c r="F924" s="13" t="str">
        <f t="shared" si="40"/>
        <v>ATIA-PS50-60A-V2</v>
      </c>
      <c r="G924" s="13">
        <v>1</v>
      </c>
      <c r="H924" s="11">
        <f>_xlfn.XLOOKUP(E924,[1]!pnp[Product Code],[1]!pnp[MSRP],"Legacy Product")</f>
        <v>2000</v>
      </c>
      <c r="I924" s="12"/>
      <c r="J924" s="11"/>
      <c r="K924" s="10"/>
      <c r="L924" s="9">
        <f t="shared" si="41"/>
        <v>920</v>
      </c>
      <c r="M924" s="8">
        <f>_xlfn.XLOOKUP(E924,[1]!pnp[Product Code],[1]!pnp[MSRP],"Legacy Product")</f>
        <v>2000</v>
      </c>
      <c r="N924" s="7">
        <f>_xlfn.XLOOKUP(E924,[1]!pnp[Product Code],[1]!pnp[OEM Customer (FT1)],"Legacy Product")</f>
        <v>2000</v>
      </c>
      <c r="O924" s="6">
        <f t="shared" si="38"/>
        <v>0</v>
      </c>
    </row>
    <row r="925" spans="1:15" x14ac:dyDescent="0.35">
      <c r="A925" s="14">
        <v>921</v>
      </c>
      <c r="B925" s="13" t="str">
        <f>_xlfn.XLOOKUP(E925,[1]!pnp[Product Code],[1]!pnp[Product Name],"Legacy Product")</f>
        <v>Materials (LASO)</v>
      </c>
      <c r="C925" s="13" t="str">
        <f>_xlfn.XLOOKUP(E925,[1]!pnp[Product Code],[1]!pnp[Product Description],"Legacy Product")</f>
        <v>Materials (LA Service Office)</v>
      </c>
      <c r="D925" s="13" t="str">
        <f t="shared" si="39"/>
        <v>ICE</v>
      </c>
      <c r="E925" s="14" t="str">
        <v>MATERIALS-LASO</v>
      </c>
      <c r="F925" s="13" t="str">
        <f t="shared" si="40"/>
        <v>MATERIALS-LASO</v>
      </c>
      <c r="G925" s="13">
        <v>1</v>
      </c>
      <c r="H925" s="11">
        <f>_xlfn.XLOOKUP(E925,[1]!pnp[Product Code],[1]!pnp[MSRP],"Legacy Product")</f>
        <v>0</v>
      </c>
      <c r="I925" s="12"/>
      <c r="J925" s="11"/>
      <c r="K925" s="10"/>
      <c r="L925" s="9">
        <f t="shared" si="41"/>
        <v>921</v>
      </c>
      <c r="M925" s="8">
        <f>_xlfn.XLOOKUP(E925,[1]!pnp[Product Code],[1]!pnp[MSRP],"Legacy Product")</f>
        <v>0</v>
      </c>
      <c r="N925" s="7">
        <f>_xlfn.XLOOKUP(E925,[1]!pnp[Product Code],[1]!pnp[OEM Customer (FT1)],"Legacy Product")</f>
        <v>0</v>
      </c>
      <c r="O925" s="6" t="str">
        <f t="shared" si="38"/>
        <v/>
      </c>
    </row>
    <row r="926" spans="1:15" x14ac:dyDescent="0.35">
      <c r="A926" s="14">
        <v>922</v>
      </c>
      <c r="B926" s="13" t="str">
        <f>_xlfn.XLOOKUP(E926,[1]!pnp[Product Code],[1]!pnp[Product Name],"Legacy Product")</f>
        <v>Miscellaneous Commissioning</v>
      </c>
      <c r="C926" s="13" t="str">
        <f>_xlfn.XLOOKUP(E926,[1]!pnp[Product Code],[1]!pnp[Product Description],"Legacy Product")</f>
        <v>Miscellaneous Commissioning Services</v>
      </c>
      <c r="D926" s="13" t="str">
        <f t="shared" si="39"/>
        <v>ICE</v>
      </c>
      <c r="E926" s="14" t="str">
        <v>INST-CSN</v>
      </c>
      <c r="F926" s="13" t="str">
        <f t="shared" si="40"/>
        <v>INST-CSN</v>
      </c>
      <c r="G926" s="13">
        <v>1</v>
      </c>
      <c r="H926" s="11">
        <f>_xlfn.XLOOKUP(E926,[1]!pnp[Product Code],[1]!pnp[MSRP],"Legacy Product")</f>
        <v>0</v>
      </c>
      <c r="I926" s="12"/>
      <c r="J926" s="11"/>
      <c r="K926" s="10"/>
      <c r="L926" s="9">
        <f t="shared" si="41"/>
        <v>922</v>
      </c>
      <c r="M926" s="8">
        <f>_xlfn.XLOOKUP(E926,[1]!pnp[Product Code],[1]!pnp[MSRP],"Legacy Product")</f>
        <v>0</v>
      </c>
      <c r="N926" s="7">
        <f>_xlfn.XLOOKUP(E926,[1]!pnp[Product Code],[1]!pnp[OEM Customer (FT1)],"Legacy Product")</f>
        <v>0</v>
      </c>
      <c r="O926" s="6" t="str">
        <f t="shared" si="38"/>
        <v/>
      </c>
    </row>
    <row r="927" spans="1:15" x14ac:dyDescent="0.35">
      <c r="A927" s="14">
        <v>923</v>
      </c>
      <c r="B927" s="13" t="str">
        <f>_xlfn.XLOOKUP(E927,[1]!pnp[Product Code],[1]!pnp[Product Name],"Legacy Product")</f>
        <v>Miscellaneous Consulting</v>
      </c>
      <c r="C927" s="13" t="str">
        <f>_xlfn.XLOOKUP(E927,[1]!pnp[Product Code],[1]!pnp[Product Description],"Legacy Product")</f>
        <v>Miscellaneous consulting services</v>
      </c>
      <c r="D927" s="13" t="str">
        <f t="shared" si="39"/>
        <v>ICE</v>
      </c>
      <c r="E927" s="14" t="str">
        <v>SVS-MISC</v>
      </c>
      <c r="F927" s="13" t="str">
        <f t="shared" si="40"/>
        <v>SVS-MISC</v>
      </c>
      <c r="G927" s="13">
        <v>1</v>
      </c>
      <c r="H927" s="11">
        <f>_xlfn.XLOOKUP(E927,[1]!pnp[Product Code],[1]!pnp[MSRP],"Legacy Product")</f>
        <v>0</v>
      </c>
      <c r="I927" s="12"/>
      <c r="J927" s="11"/>
      <c r="K927" s="10"/>
      <c r="L927" s="9">
        <f t="shared" si="41"/>
        <v>923</v>
      </c>
      <c r="M927" s="8">
        <f>_xlfn.XLOOKUP(E927,[1]!pnp[Product Code],[1]!pnp[MSRP],"Legacy Product")</f>
        <v>0</v>
      </c>
      <c r="N927" s="7">
        <f>_xlfn.XLOOKUP(E927,[1]!pnp[Product Code],[1]!pnp[OEM Customer (FT1)],"Legacy Product")</f>
        <v>0</v>
      </c>
      <c r="O927" s="6" t="str">
        <f t="shared" si="38"/>
        <v/>
      </c>
    </row>
    <row r="928" spans="1:15" x14ac:dyDescent="0.35">
      <c r="A928" s="14">
        <v>924</v>
      </c>
      <c r="B928" s="13" t="str">
        <f>_xlfn.XLOOKUP(E928,[1]!pnp[Product Code],[1]!pnp[Product Name],"Legacy Product")</f>
        <v>Miscellaneous Equipment</v>
      </c>
      <c r="C928" s="13" t="str">
        <f>_xlfn.XLOOKUP(E928,[1]!pnp[Product Code],[1]!pnp[Product Description],"Legacy Product")</f>
        <v>Miscellaneous equipment required for services projects</v>
      </c>
      <c r="D928" s="13" t="str">
        <f t="shared" si="39"/>
        <v>ICE</v>
      </c>
      <c r="E928" s="14" t="str">
        <v>EQ-MISC</v>
      </c>
      <c r="F928" s="13" t="str">
        <f t="shared" si="40"/>
        <v>EQ-MISC</v>
      </c>
      <c r="G928" s="13">
        <v>1</v>
      </c>
      <c r="H928" s="11">
        <f>_xlfn.XLOOKUP(E928,[1]!pnp[Product Code],[1]!pnp[MSRP],"Legacy Product")</f>
        <v>0</v>
      </c>
      <c r="I928" s="12"/>
      <c r="J928" s="11"/>
      <c r="K928" s="10"/>
      <c r="L928" s="9">
        <f t="shared" si="41"/>
        <v>924</v>
      </c>
      <c r="M928" s="8">
        <f>_xlfn.XLOOKUP(E928,[1]!pnp[Product Code],[1]!pnp[MSRP],"Legacy Product")</f>
        <v>0</v>
      </c>
      <c r="N928" s="7">
        <f>_xlfn.XLOOKUP(E928,[1]!pnp[Product Code],[1]!pnp[OEM Customer (FT1)],"Legacy Product")</f>
        <v>0</v>
      </c>
      <c r="O928" s="6" t="str">
        <f t="shared" si="38"/>
        <v/>
      </c>
    </row>
    <row r="929" spans="1:15" x14ac:dyDescent="0.35">
      <c r="A929" s="14">
        <v>925</v>
      </c>
      <c r="B929" s="13" t="str">
        <f>_xlfn.XLOOKUP(E929,[1]!pnp[Product Code],[1]!pnp[Product Name],"Legacy Product")</f>
        <v>Miscellaneous Installation</v>
      </c>
      <c r="C929" s="13" t="str">
        <f>_xlfn.XLOOKUP(E929,[1]!pnp[Product Code],[1]!pnp[Product Description],"Legacy Product")</f>
        <v>Miscellaneous installation services</v>
      </c>
      <c r="D929" s="13" t="str">
        <f t="shared" si="39"/>
        <v>ICE</v>
      </c>
      <c r="E929" s="14" t="str">
        <v>INST-MISC</v>
      </c>
      <c r="F929" s="13" t="str">
        <f t="shared" si="40"/>
        <v>INST-MISC</v>
      </c>
      <c r="G929" s="13">
        <v>1</v>
      </c>
      <c r="H929" s="11">
        <f>_xlfn.XLOOKUP(E929,[1]!pnp[Product Code],[1]!pnp[MSRP],"Legacy Product")</f>
        <v>0</v>
      </c>
      <c r="I929" s="12"/>
      <c r="J929" s="11"/>
      <c r="K929" s="10"/>
      <c r="L929" s="9">
        <f t="shared" si="41"/>
        <v>925</v>
      </c>
      <c r="M929" s="8">
        <f>_xlfn.XLOOKUP(E929,[1]!pnp[Product Code],[1]!pnp[MSRP],"Legacy Product")</f>
        <v>0</v>
      </c>
      <c r="N929" s="7">
        <f>_xlfn.XLOOKUP(E929,[1]!pnp[Product Code],[1]!pnp[OEM Customer (FT1)],"Legacy Product")</f>
        <v>0</v>
      </c>
      <c r="O929" s="6" t="str">
        <f t="shared" si="38"/>
        <v/>
      </c>
    </row>
    <row r="930" spans="1:15" x14ac:dyDescent="0.35">
      <c r="A930" s="14">
        <v>926</v>
      </c>
      <c r="B930" s="13" t="str">
        <f>_xlfn.XLOOKUP(E930,[1]!pnp[Product Code],[1]!pnp[Product Name],"Legacy Product")</f>
        <v>Miscellaneous Shipping</v>
      </c>
      <c r="C930" s="13" t="str">
        <f>_xlfn.XLOOKUP(E930,[1]!pnp[Product Code],[1]!pnp[Product Description],"Legacy Product")</f>
        <v>Miscellaneous Outbound Shipping</v>
      </c>
      <c r="D930" s="13" t="str">
        <f t="shared" si="39"/>
        <v>ICE</v>
      </c>
      <c r="E930" s="14" t="str">
        <v>SHIP-MISC</v>
      </c>
      <c r="F930" s="13" t="str">
        <f t="shared" si="40"/>
        <v>SHIP-MISC</v>
      </c>
      <c r="G930" s="13">
        <v>1</v>
      </c>
      <c r="H930" s="11">
        <f>_xlfn.XLOOKUP(E930,[1]!pnp[Product Code],[1]!pnp[MSRP],"Legacy Product")</f>
        <v>0</v>
      </c>
      <c r="I930" s="12"/>
      <c r="J930" s="11"/>
      <c r="K930" s="10"/>
      <c r="L930" s="9">
        <f t="shared" si="41"/>
        <v>926</v>
      </c>
      <c r="M930" s="8">
        <f>_xlfn.XLOOKUP(E930,[1]!pnp[Product Code],[1]!pnp[MSRP],"Legacy Product")</f>
        <v>0</v>
      </c>
      <c r="N930" s="7">
        <f>_xlfn.XLOOKUP(E930,[1]!pnp[Product Code],[1]!pnp[OEM Customer (FT1)],"Legacy Product")</f>
        <v>0</v>
      </c>
      <c r="O930" s="6" t="str">
        <f t="shared" si="38"/>
        <v/>
      </c>
    </row>
    <row r="931" spans="1:15" x14ac:dyDescent="0.35">
      <c r="A931" s="14">
        <v>927</v>
      </c>
      <c r="B931" s="13" t="str">
        <f>_xlfn.XLOOKUP(E931,[1]!pnp[Product Code],[1]!pnp[Product Name],"Legacy Product")</f>
        <v>Energy Management Setup</v>
      </c>
      <c r="C931" s="13" t="str">
        <f>_xlfn.XLOOKUP(E931,[1]!pnp[Product Code],[1]!pnp[Product Description],"Legacy Product")</f>
        <v>Service includes utility bill analysis, utility rate schedule entry in InControl, and load management policy creation within InControl</v>
      </c>
      <c r="D931" s="13" t="str">
        <f t="shared" si="39"/>
        <v>ICE</v>
      </c>
      <c r="E931" s="14" t="str">
        <v>INC-SETUP-EMC</v>
      </c>
      <c r="F931" s="13" t="str">
        <f t="shared" si="40"/>
        <v>INC-SETUP-EMC</v>
      </c>
      <c r="G931" s="13">
        <v>1</v>
      </c>
      <c r="H931" s="11">
        <f>_xlfn.XLOOKUP(E931,[1]!pnp[Product Code],[1]!pnp[MSRP],"Legacy Product")</f>
        <v>250</v>
      </c>
      <c r="I931" s="12"/>
      <c r="J931" s="11"/>
      <c r="K931" s="10"/>
      <c r="L931" s="9">
        <f t="shared" si="41"/>
        <v>927</v>
      </c>
      <c r="M931" s="8">
        <f>_xlfn.XLOOKUP(E931,[1]!pnp[Product Code],[1]!pnp[MSRP],"Legacy Product")</f>
        <v>250</v>
      </c>
      <c r="N931" s="7">
        <f>_xlfn.XLOOKUP(E931,[1]!pnp[Product Code],[1]!pnp[OEM Customer (FT1)],"Legacy Product")</f>
        <v>250</v>
      </c>
      <c r="O931" s="6">
        <f t="shared" si="38"/>
        <v>0</v>
      </c>
    </row>
    <row r="932" spans="1:15" x14ac:dyDescent="0.35">
      <c r="A932" s="14">
        <v>928</v>
      </c>
      <c r="B932" s="13" t="str">
        <f>_xlfn.XLOOKUP(E932,[1]!pnp[Product Code],[1]!pnp[Product Name],"Legacy Product")</f>
        <v>Mobile App Installation</v>
      </c>
      <c r="C932" s="13" t="str">
        <f>_xlfn.XLOOKUP(E932,[1]!pnp[Product Code],[1]!pnp[Product Description],"Legacy Product")</f>
        <v>Mobile app installation service, including QR code sticker application and payment settings configuration. Service package covers labor and travel time for anywhere in the USA, except AK &amp; HI.</v>
      </c>
      <c r="D932" s="13" t="str">
        <f t="shared" si="39"/>
        <v>ICE</v>
      </c>
      <c r="E932" s="14" t="str">
        <v>INST-MAPP</v>
      </c>
      <c r="F932" s="13" t="str">
        <f t="shared" si="40"/>
        <v>INST-MAPP</v>
      </c>
      <c r="G932" s="13">
        <v>1</v>
      </c>
      <c r="H932" s="11">
        <f>_xlfn.XLOOKUP(E932,[1]!pnp[Product Code],[1]!pnp[MSRP],"Legacy Product")</f>
        <v>500</v>
      </c>
      <c r="I932" s="12"/>
      <c r="J932" s="11"/>
      <c r="K932" s="10"/>
      <c r="L932" s="9">
        <f t="shared" si="41"/>
        <v>928</v>
      </c>
      <c r="M932" s="8">
        <f>_xlfn.XLOOKUP(E932,[1]!pnp[Product Code],[1]!pnp[MSRP],"Legacy Product")</f>
        <v>500</v>
      </c>
      <c r="N932" s="7">
        <f>_xlfn.XLOOKUP(E932,[1]!pnp[Product Code],[1]!pnp[OEM Customer (FT1)],"Legacy Product")</f>
        <v>500</v>
      </c>
      <c r="O932" s="6">
        <f t="shared" si="38"/>
        <v>0</v>
      </c>
    </row>
    <row r="933" spans="1:15" x14ac:dyDescent="0.35">
      <c r="A933" s="14">
        <v>929</v>
      </c>
      <c r="B933" s="13" t="str">
        <f>_xlfn.XLOOKUP(E933,[1]!pnp[Product Code],[1]!pnp[Product Name],"Legacy Product")</f>
        <v>Warehouse Storage Fee HP</v>
      </c>
      <c r="C933" s="13" t="str">
        <f>_xlfn.XLOOKUP(E933,[1]!pnp[Product Code],[1]!pnp[Product Description],"Legacy Product")</f>
        <v>Monthly Storage for EVSE DC High Power</v>
      </c>
      <c r="D933" s="13" t="str">
        <f t="shared" si="39"/>
        <v>ICE</v>
      </c>
      <c r="E933" s="14" t="str">
        <v>STG-FEE-HP</v>
      </c>
      <c r="F933" s="13" t="str">
        <f t="shared" si="40"/>
        <v>STG-FEE-HP</v>
      </c>
      <c r="G933" s="13">
        <v>1</v>
      </c>
      <c r="H933" s="11">
        <f>_xlfn.XLOOKUP(E933,[1]!pnp[Product Code],[1]!pnp[MSRP],"Legacy Product")</f>
        <v>92</v>
      </c>
      <c r="I933" s="12"/>
      <c r="J933" s="11"/>
      <c r="K933" s="10"/>
      <c r="L933" s="9">
        <f t="shared" si="41"/>
        <v>929</v>
      </c>
      <c r="M933" s="8">
        <f>_xlfn.XLOOKUP(E933,[1]!pnp[Product Code],[1]!pnp[MSRP],"Legacy Product")</f>
        <v>92</v>
      </c>
      <c r="N933" s="7">
        <f>_xlfn.XLOOKUP(E933,[1]!pnp[Product Code],[1]!pnp[OEM Customer (FT1)],"Legacy Product")</f>
        <v>92</v>
      </c>
      <c r="O933" s="6">
        <f t="shared" si="38"/>
        <v>0</v>
      </c>
    </row>
    <row r="934" spans="1:15" x14ac:dyDescent="0.35">
      <c r="A934" s="14">
        <v>930</v>
      </c>
      <c r="B934" s="13" t="str">
        <f>_xlfn.XLOOKUP(E934,[1]!pnp[Product Code],[1]!pnp[Product Name],"Legacy Product")</f>
        <v>Warehouse Storage Fee DCFC</v>
      </c>
      <c r="C934" s="13" t="str">
        <f>_xlfn.XLOOKUP(E934,[1]!pnp[Product Code],[1]!pnp[Product Description],"Legacy Product")</f>
        <v>Monthly Storage for EVSE DCFC All-in-One</v>
      </c>
      <c r="D934" s="13" t="str">
        <f t="shared" si="39"/>
        <v>ICE</v>
      </c>
      <c r="E934" s="14" t="str">
        <v>STG-FEE-DCFC</v>
      </c>
      <c r="F934" s="13" t="str">
        <f t="shared" si="40"/>
        <v>STG-FEE-DCFC</v>
      </c>
      <c r="G934" s="13">
        <v>1</v>
      </c>
      <c r="H934" s="11">
        <f>_xlfn.XLOOKUP(E934,[1]!pnp[Product Code],[1]!pnp[MSRP],"Legacy Product")</f>
        <v>31</v>
      </c>
      <c r="I934" s="12"/>
      <c r="J934" s="11"/>
      <c r="K934" s="10"/>
      <c r="L934" s="9">
        <f t="shared" si="41"/>
        <v>930</v>
      </c>
      <c r="M934" s="8">
        <f>_xlfn.XLOOKUP(E934,[1]!pnp[Product Code],[1]!pnp[MSRP],"Legacy Product")</f>
        <v>31</v>
      </c>
      <c r="N934" s="7">
        <f>_xlfn.XLOOKUP(E934,[1]!pnp[Product Code],[1]!pnp[OEM Customer (FT1)],"Legacy Product")</f>
        <v>31</v>
      </c>
      <c r="O934" s="6">
        <f t="shared" si="38"/>
        <v>0</v>
      </c>
    </row>
    <row r="935" spans="1:15" x14ac:dyDescent="0.35">
      <c r="A935" s="14">
        <v>931</v>
      </c>
      <c r="B935" s="13" t="str">
        <f>_xlfn.XLOOKUP(E935,[1]!pnp[Product Code],[1]!pnp[Product Name],"Legacy Product")</f>
        <v>Warehouse Storage Fee DCWB/ACL2</v>
      </c>
      <c r="C935" s="13" t="str">
        <f>_xlfn.XLOOKUP(E935,[1]!pnp[Product Code],[1]!pnp[Product Description],"Legacy Product")</f>
        <v>Monthly Storage for EVSE DCWB &amp; ACL2</v>
      </c>
      <c r="D935" s="13" t="str">
        <f t="shared" si="39"/>
        <v>ICE</v>
      </c>
      <c r="E935" s="14" t="str">
        <v>STG-FEE-DCWB</v>
      </c>
      <c r="F935" s="13" t="str">
        <f t="shared" si="40"/>
        <v>STG-FEE-DCWB</v>
      </c>
      <c r="G935" s="13">
        <v>1</v>
      </c>
      <c r="H935" s="11">
        <f>_xlfn.XLOOKUP(E935,[1]!pnp[Product Code],[1]!pnp[MSRP],"Legacy Product")</f>
        <v>10</v>
      </c>
      <c r="I935" s="12"/>
      <c r="J935" s="11"/>
      <c r="K935" s="10"/>
      <c r="L935" s="9">
        <f t="shared" si="41"/>
        <v>931</v>
      </c>
      <c r="M935" s="8">
        <f>_xlfn.XLOOKUP(E935,[1]!pnp[Product Code],[1]!pnp[MSRP],"Legacy Product")</f>
        <v>10</v>
      </c>
      <c r="N935" s="7">
        <f>_xlfn.XLOOKUP(E935,[1]!pnp[Product Code],[1]!pnp[OEM Customer (FT1)],"Legacy Product")</f>
        <v>10</v>
      </c>
      <c r="O935" s="6">
        <f t="shared" si="38"/>
        <v>0</v>
      </c>
    </row>
    <row r="936" spans="1:15" x14ac:dyDescent="0.35">
      <c r="A936" s="14">
        <v>932</v>
      </c>
      <c r="B936" s="13" t="str">
        <f>_xlfn.XLOOKUP(E936,[1]!pnp[Product Code],[1]!pnp[Product Name],"Legacy Product")</f>
        <v>Nayax Credit Card Reader Kit for ABB AiO V1</v>
      </c>
      <c r="C936" s="13" t="str">
        <f>_xlfn.XLOOKUP(E936,[1]!pnp[Product Code],[1]!pnp[Product Description],"Legacy Product")</f>
        <v>Nayax Credit Card Reader Kit for ABB All-in-One Chargers. Standard Shipping Included.</v>
      </c>
      <c r="D936" s="13" t="str">
        <f t="shared" si="39"/>
        <v>ICE</v>
      </c>
      <c r="E936" s="14" t="str">
        <v>NA-CCR-AIO</v>
      </c>
      <c r="F936" s="13" t="str">
        <f t="shared" si="40"/>
        <v>NA-CCR-AIO</v>
      </c>
      <c r="G936" s="13">
        <v>1</v>
      </c>
      <c r="H936" s="11">
        <f>_xlfn.XLOOKUP(E936,[1]!pnp[Product Code],[1]!pnp[MSRP],"Legacy Product")</f>
        <v>2600</v>
      </c>
      <c r="I936" s="12"/>
      <c r="J936" s="11"/>
      <c r="K936" s="10"/>
      <c r="L936" s="9">
        <f t="shared" si="41"/>
        <v>932</v>
      </c>
      <c r="M936" s="8">
        <f>_xlfn.XLOOKUP(E936,[1]!pnp[Product Code],[1]!pnp[MSRP],"Legacy Product")</f>
        <v>2600</v>
      </c>
      <c r="N936" s="7">
        <f>_xlfn.XLOOKUP(E936,[1]!pnp[Product Code],[1]!pnp[OEM Customer (FT1)],"Legacy Product")</f>
        <v>2600</v>
      </c>
      <c r="O936" s="6">
        <f t="shared" si="38"/>
        <v>0</v>
      </c>
    </row>
    <row r="937" spans="1:15" x14ac:dyDescent="0.35">
      <c r="A937" s="14">
        <v>933</v>
      </c>
      <c r="B937" s="13" t="str">
        <f>_xlfn.XLOOKUP(E937,[1]!pnp[Product Code],[1]!pnp[Product Name],"Legacy Product")</f>
        <v>Nayax Credit Card Reader Kit for ABB AiO V2</v>
      </c>
      <c r="C937" s="13" t="str">
        <f>_xlfn.XLOOKUP(E937,[1]!pnp[Product Code],[1]!pnp[Product Description],"Legacy Product")</f>
        <v>Nayax Credit Card Reader Kit for ABB All-in-One Chargers. Standard Shipping Included.</v>
      </c>
      <c r="D937" s="13" t="str">
        <f t="shared" si="39"/>
        <v>ICE</v>
      </c>
      <c r="E937" s="14" t="str">
        <v>NA-CCR-AIO-V2</v>
      </c>
      <c r="F937" s="13" t="str">
        <f t="shared" si="40"/>
        <v>NA-CCR-AIO-V2</v>
      </c>
      <c r="G937" s="13">
        <v>1</v>
      </c>
      <c r="H937" s="11">
        <f>_xlfn.XLOOKUP(E937,[1]!pnp[Product Code],[1]!pnp[MSRP],"Legacy Product")</f>
        <v>2600</v>
      </c>
      <c r="I937" s="12"/>
      <c r="J937" s="11"/>
      <c r="K937" s="10"/>
      <c r="L937" s="9">
        <f t="shared" si="41"/>
        <v>933</v>
      </c>
      <c r="M937" s="8">
        <f>_xlfn.XLOOKUP(E937,[1]!pnp[Product Code],[1]!pnp[MSRP],"Legacy Product")</f>
        <v>2600</v>
      </c>
      <c r="N937" s="7">
        <f>_xlfn.XLOOKUP(E937,[1]!pnp[Product Code],[1]!pnp[OEM Customer (FT1)],"Legacy Product")</f>
        <v>2600</v>
      </c>
      <c r="O937" s="6">
        <f t="shared" si="38"/>
        <v>0</v>
      </c>
    </row>
    <row r="938" spans="1:15" x14ac:dyDescent="0.35">
      <c r="A938" s="14">
        <v>934</v>
      </c>
      <c r="B938" s="13" t="str">
        <f>_xlfn.XLOOKUP(E938,[1]!pnp[Product Code],[1]!pnp[Product Name],"Legacy Product")</f>
        <v>Nayax Credit Card Reader Kit for Terra 53</v>
      </c>
      <c r="C938" s="13" t="str">
        <f>_xlfn.XLOOKUP(E938,[1]!pnp[Product Code],[1]!pnp[Product Description],"Legacy Product")</f>
        <v>Nayax Credit Card Reader Kit for ABB Terra 53 Charger. Standard Shipping Included.</v>
      </c>
      <c r="D938" s="13" t="str">
        <f t="shared" si="39"/>
        <v>ICE</v>
      </c>
      <c r="E938" s="14" t="str">
        <v>NA-CCR-T53</v>
      </c>
      <c r="F938" s="13" t="str">
        <f t="shared" si="40"/>
        <v>NA-CCR-T53</v>
      </c>
      <c r="G938" s="13">
        <v>1</v>
      </c>
      <c r="H938" s="11">
        <f>_xlfn.XLOOKUP(E938,[1]!pnp[Product Code],[1]!pnp[MSRP],"Legacy Product")</f>
        <v>2318</v>
      </c>
      <c r="I938" s="12"/>
      <c r="J938" s="11"/>
      <c r="K938" s="10"/>
      <c r="L938" s="9">
        <f t="shared" si="41"/>
        <v>934</v>
      </c>
      <c r="M938" s="8">
        <f>_xlfn.XLOOKUP(E938,[1]!pnp[Product Code],[1]!pnp[MSRP],"Legacy Product")</f>
        <v>2318</v>
      </c>
      <c r="N938" s="7">
        <f>_xlfn.XLOOKUP(E938,[1]!pnp[Product Code],[1]!pnp[OEM Customer (FT1)],"Legacy Product")</f>
        <v>2318</v>
      </c>
      <c r="O938" s="6">
        <f t="shared" si="38"/>
        <v>0</v>
      </c>
    </row>
    <row r="939" spans="1:15" x14ac:dyDescent="0.35">
      <c r="A939" s="14">
        <v>935</v>
      </c>
      <c r="B939" s="13" t="str">
        <f>_xlfn.XLOOKUP(E939,[1]!pnp[Product Code],[1]!pnp[Product Name],"Legacy Product")</f>
        <v>Terra 184HC CCS1, CCR (NEVI Package, CTEP, BAA)</v>
      </c>
      <c r="C939" s="13" t="str">
        <f>_xlfn.XLOOKUP(E939,[1]!pnp[Product Code],[1]!pnp[Product Description],"Legacy Product")</f>
        <v>NEVI Package.  DC Fastcharger, 180kW max. output, 150 - 920Vdc out, 480Vac 3p Input, CCS1 (400A, 20ft), All-in-One, Cellular, RFID, Credit Card Reader (CTEP &amp; BAA Compliant).  Reach out to Product Team for NEVI requirements.</v>
      </c>
      <c r="D939" s="13" t="str">
        <f t="shared" si="39"/>
        <v>ABB E-mobility Inc.</v>
      </c>
      <c r="E939" s="14" t="str">
        <v>ADC-180HC-480-C1-AC1C-NV</v>
      </c>
      <c r="F939" s="13" t="str">
        <f t="shared" si="40"/>
        <v>ADC-180HC-480-C1-AC1C-NV</v>
      </c>
      <c r="G939" s="13">
        <v>1</v>
      </c>
      <c r="H939" s="11">
        <f>_xlfn.XLOOKUP(E939,[1]!pnp[Product Code],[1]!pnp[MSRP],"Legacy Product")</f>
        <v>112665</v>
      </c>
      <c r="I939" s="12"/>
      <c r="J939" s="11"/>
      <c r="K939" s="10"/>
      <c r="L939" s="9">
        <f t="shared" si="41"/>
        <v>935</v>
      </c>
      <c r="M939" s="8">
        <f>_xlfn.XLOOKUP(E939,[1]!pnp[Product Code],[1]!pnp[MSRP],"Legacy Product")</f>
        <v>112665</v>
      </c>
      <c r="N939" s="7">
        <f>_xlfn.XLOOKUP(E939,[1]!pnp[Product Code],[1]!pnp[OEM Customer (FT1)],"Legacy Product")</f>
        <v>103494.24999999999</v>
      </c>
      <c r="O939" s="6">
        <f t="shared" si="38"/>
        <v>8.1398393467359109E-2</v>
      </c>
    </row>
    <row r="940" spans="1:15" x14ac:dyDescent="0.35">
      <c r="A940" s="14">
        <v>936</v>
      </c>
      <c r="B940" s="13" t="str">
        <f>_xlfn.XLOOKUP(E940,[1]!pnp[Product Code],[1]!pnp[Product Name],"Legacy Product")</f>
        <v>Nissan NA - Stipend for the charger and 2 years of subscription</v>
      </c>
      <c r="C940" s="13" t="str">
        <f>_xlfn.XLOOKUP(E940,[1]!pnp[Product Code],[1]!pnp[Product Description],"Legacy Product")</f>
        <v>Nissan North America - Stipend paid directly to InCharge for for the charger and 2 years of subscription.</v>
      </c>
      <c r="D940" s="13" t="str">
        <f t="shared" si="39"/>
        <v>ICE</v>
      </c>
      <c r="E940" s="14" t="str">
        <v>NNA-COMP2</v>
      </c>
      <c r="F940" s="13" t="str">
        <f t="shared" si="40"/>
        <v>NNA-COMP2</v>
      </c>
      <c r="G940" s="13">
        <v>1</v>
      </c>
      <c r="H940" s="11">
        <f>_xlfn.XLOOKUP(E940,[1]!pnp[Product Code],[1]!pnp[MSRP],"Legacy Product")</f>
        <v>0</v>
      </c>
      <c r="I940" s="12"/>
      <c r="J940" s="11"/>
      <c r="K940" s="10"/>
      <c r="L940" s="9">
        <f t="shared" si="41"/>
        <v>936</v>
      </c>
      <c r="M940" s="8">
        <f>_xlfn.XLOOKUP(E940,[1]!pnp[Product Code],[1]!pnp[MSRP],"Legacy Product")</f>
        <v>0</v>
      </c>
      <c r="N940" s="7">
        <f>_xlfn.XLOOKUP(E940,[1]!pnp[Product Code],[1]!pnp[OEM Customer (FT1)],"Legacy Product")</f>
        <v>0</v>
      </c>
      <c r="O940" s="6" t="str">
        <f t="shared" si="38"/>
        <v/>
      </c>
    </row>
    <row r="941" spans="1:15" x14ac:dyDescent="0.35">
      <c r="A941" s="14">
        <v>937</v>
      </c>
      <c r="B941" s="13" t="str">
        <f>_xlfn.XLOOKUP(E941,[1]!pnp[Product Code],[1]!pnp[Product Name],"Legacy Product")</f>
        <v>Nissan NA - Stipend for installation and activation.</v>
      </c>
      <c r="C941" s="13" t="str">
        <f>_xlfn.XLOOKUP(E941,[1]!pnp[Product Code],[1]!pnp[Product Description],"Legacy Product")</f>
        <v>Nissan North America - Stipend paid directly to InCharge for installation and activation.</v>
      </c>
      <c r="D941" s="13" t="str">
        <f t="shared" si="39"/>
        <v>ICE</v>
      </c>
      <c r="E941" s="14" t="str">
        <v>NNA-COMP</v>
      </c>
      <c r="F941" s="13" t="str">
        <f t="shared" si="40"/>
        <v>NNA-COMP</v>
      </c>
      <c r="G941" s="13">
        <v>1</v>
      </c>
      <c r="H941" s="11">
        <f>_xlfn.XLOOKUP(E941,[1]!pnp[Product Code],[1]!pnp[MSRP],"Legacy Product")</f>
        <v>-7500</v>
      </c>
      <c r="I941" s="12"/>
      <c r="J941" s="11"/>
      <c r="K941" s="10"/>
      <c r="L941" s="9">
        <f t="shared" si="41"/>
        <v>937</v>
      </c>
      <c r="M941" s="8">
        <f>_xlfn.XLOOKUP(E941,[1]!pnp[Product Code],[1]!pnp[MSRP],"Legacy Product")</f>
        <v>-7500</v>
      </c>
      <c r="N941" s="7">
        <f>_xlfn.XLOOKUP(E941,[1]!pnp[Product Code],[1]!pnp[OEM Customer (FT1)],"Legacy Product")</f>
        <v>-7500</v>
      </c>
      <c r="O941" s="6">
        <f t="shared" si="38"/>
        <v>0</v>
      </c>
    </row>
    <row r="942" spans="1:15" x14ac:dyDescent="0.35">
      <c r="A942" s="14">
        <v>938</v>
      </c>
      <c r="B942" s="13" t="str">
        <f>_xlfn.XLOOKUP(E942,[1]!pnp[Product Code],[1]!pnp[Product Name],"Legacy Product")</f>
        <v>ICE-80AC ACL2 Charger, InControl Mobile Payment App</v>
      </c>
      <c r="C942" s="13" t="str">
        <f>_xlfn.XLOOKUP(E942,[1]!pnp[Product Code],[1]!pnp[Product Description],"Legacy Product")</f>
        <v>NOT FOR SALE - AC Level 2 Wallbox, 16.64kW @ 208V / 19.2kW @ 240V max. output, 208/240Vac out, 208/240Vac 1p input, Single SAE J1772 (80A, 25ft), Cellular, RFID, InControl Mobile Payment Application Ready</v>
      </c>
      <c r="D942" s="13" t="str">
        <f t="shared" si="39"/>
        <v>ICE</v>
      </c>
      <c r="E942" s="14" t="str">
        <v>LAC-80-240-T1-WC1I</v>
      </c>
      <c r="F942" s="13" t="str">
        <f t="shared" si="40"/>
        <v>LAC-80-240-T1-WC1I</v>
      </c>
      <c r="G942" s="13">
        <v>1</v>
      </c>
      <c r="H942" s="11">
        <f>_xlfn.XLOOKUP(E942,[1]!pnp[Product Code],[1]!pnp[MSRP],"Legacy Product")</f>
        <v>2200</v>
      </c>
      <c r="I942" s="12"/>
      <c r="J942" s="11"/>
      <c r="K942" s="10"/>
      <c r="L942" s="9">
        <f t="shared" si="41"/>
        <v>938</v>
      </c>
      <c r="M942" s="8">
        <f>_xlfn.XLOOKUP(E942,[1]!pnp[Product Code],[1]!pnp[MSRP],"Legacy Product")</f>
        <v>2200</v>
      </c>
      <c r="N942" s="7">
        <f>_xlfn.XLOOKUP(E942,[1]!pnp[Product Code],[1]!pnp[OEM Customer (FT1)],"Legacy Product")</f>
        <v>1667.4999999999998</v>
      </c>
      <c r="O942" s="6">
        <f t="shared" si="38"/>
        <v>0.24204545454545465</v>
      </c>
    </row>
    <row r="943" spans="1:15" x14ac:dyDescent="0.35">
      <c r="A943" s="14">
        <v>939</v>
      </c>
      <c r="B943" s="13" t="str">
        <f>_xlfn.XLOOKUP(E943,[1]!pnp[Product Code],[1]!pnp[Product Name],"Legacy Product")</f>
        <v>ICE-32AC ACL2 Charger, InControl Mobile Payment App</v>
      </c>
      <c r="C943" s="13" t="str">
        <f>_xlfn.XLOOKUP(E943,[1]!pnp[Product Code],[1]!pnp[Product Description],"Legacy Product")</f>
        <v>NOT FOR SALE - AC Level 2 Wallbox, 6.66kW @ 208V / 7.68kW @ 240V max. output, 208/240Vac out, 208/240Vac 1p input, Single SAE J1772 (32A, 25ft), Cellular, RFID, InControl Mobile Payment Application Ready</v>
      </c>
      <c r="D943" s="13" t="str">
        <f t="shared" si="39"/>
        <v>ICE</v>
      </c>
      <c r="E943" s="14" t="str">
        <v>LAC-32-240-T1-WC1I</v>
      </c>
      <c r="F943" s="13" t="str">
        <f t="shared" si="40"/>
        <v>LAC-32-240-T1-WC1I</v>
      </c>
      <c r="G943" s="13">
        <v>1</v>
      </c>
      <c r="H943" s="11">
        <f>_xlfn.XLOOKUP(E943,[1]!pnp[Product Code],[1]!pnp[MSRP],"Legacy Product")</f>
        <v>1690</v>
      </c>
      <c r="I943" s="12"/>
      <c r="J943" s="11"/>
      <c r="K943" s="10"/>
      <c r="L943" s="9">
        <f t="shared" si="41"/>
        <v>939</v>
      </c>
      <c r="M943" s="8">
        <f>_xlfn.XLOOKUP(E943,[1]!pnp[Product Code],[1]!pnp[MSRP],"Legacy Product")</f>
        <v>1690</v>
      </c>
      <c r="N943" s="7">
        <f>_xlfn.XLOOKUP(E943,[1]!pnp[Product Code],[1]!pnp[OEM Customer (FT1)],"Legacy Product")</f>
        <v>1493.85</v>
      </c>
      <c r="O943" s="6">
        <f t="shared" si="38"/>
        <v>0.1160650887573965</v>
      </c>
    </row>
    <row r="944" spans="1:15" x14ac:dyDescent="0.35">
      <c r="A944" s="14">
        <v>940</v>
      </c>
      <c r="B944" s="13" t="str">
        <f>_xlfn.XLOOKUP(E944,[1]!pnp[Product Code],[1]!pnp[Product Name],"Legacy Product")</f>
        <v>ICE-40AC ACL2 Charger, InControl Mobile Payment App</v>
      </c>
      <c r="C944" s="13" t="str">
        <f>_xlfn.XLOOKUP(E944,[1]!pnp[Product Code],[1]!pnp[Product Description],"Legacy Product")</f>
        <v>NOT FOR SALE - AC Level 2 Wallbox, 8.32kW @ 208V / 9.6kW @ 240V max. output, 208/240Vac out, 208/240Vac 1p input, Single SAE J1772 (40A, 25ft), Cellular, RFID, InControl Mobile Payment Application Ready</v>
      </c>
      <c r="D944" s="13" t="str">
        <f t="shared" si="39"/>
        <v>ICE</v>
      </c>
      <c r="E944" s="14" t="str">
        <v>LAC-40-240-T1-WC1I</v>
      </c>
      <c r="F944" s="13" t="str">
        <f t="shared" si="40"/>
        <v>LAC-40-240-T1-WC1I</v>
      </c>
      <c r="G944" s="13">
        <v>1</v>
      </c>
      <c r="H944" s="11">
        <f>_xlfn.XLOOKUP(E944,[1]!pnp[Product Code],[1]!pnp[MSRP],"Legacy Product")</f>
        <v>1690</v>
      </c>
      <c r="I944" s="12"/>
      <c r="J944" s="11"/>
      <c r="K944" s="10"/>
      <c r="L944" s="9">
        <f t="shared" si="41"/>
        <v>940</v>
      </c>
      <c r="M944" s="8">
        <f>_xlfn.XLOOKUP(E944,[1]!pnp[Product Code],[1]!pnp[MSRP],"Legacy Product")</f>
        <v>1690</v>
      </c>
      <c r="N944" s="7">
        <f>_xlfn.XLOOKUP(E944,[1]!pnp[Product Code],[1]!pnp[OEM Customer (FT1)],"Legacy Product")</f>
        <v>1150</v>
      </c>
      <c r="O944" s="6">
        <f t="shared" si="38"/>
        <v>0.31952662721893493</v>
      </c>
    </row>
    <row r="945" spans="1:15" x14ac:dyDescent="0.35">
      <c r="A945" s="14">
        <v>941</v>
      </c>
      <c r="B945" s="13" t="str">
        <f>_xlfn.XLOOKUP(E945,[1]!pnp[Product Code],[1]!pnp[Product Name],"Legacy Product")</f>
        <v>ICE-48AC ACL2 Charger, InControl Mobile Payment App</v>
      </c>
      <c r="C945" s="13" t="str">
        <f>_xlfn.XLOOKUP(E945,[1]!pnp[Product Code],[1]!pnp[Product Description],"Legacy Product")</f>
        <v>NOT FOR SALE - AC Level 2 Wallbox, 9.98kW @ 208V / 11.52kW @ 240V max. output, 208/240Vac out, 208/240Vac 1p input, Single SAE J1772 (48A, 25ft), Cellular, RFID, InControl Mobile Payment Application Ready</v>
      </c>
      <c r="D945" s="13" t="str">
        <f t="shared" si="39"/>
        <v>ICE</v>
      </c>
      <c r="E945" s="14" t="str">
        <v>LAC-48-240-T1-WC1I</v>
      </c>
      <c r="F945" s="13" t="str">
        <f t="shared" si="40"/>
        <v>LAC-48-240-T1-WC1I</v>
      </c>
      <c r="G945" s="13">
        <v>1</v>
      </c>
      <c r="H945" s="11">
        <f>_xlfn.XLOOKUP(E945,[1]!pnp[Product Code],[1]!pnp[MSRP],"Legacy Product")</f>
        <v>2200</v>
      </c>
      <c r="I945" s="12"/>
      <c r="J945" s="11"/>
      <c r="K945" s="10"/>
      <c r="L945" s="9">
        <f t="shared" si="41"/>
        <v>941</v>
      </c>
      <c r="M945" s="8">
        <f>_xlfn.XLOOKUP(E945,[1]!pnp[Product Code],[1]!pnp[MSRP],"Legacy Product")</f>
        <v>2200</v>
      </c>
      <c r="N945" s="7">
        <f>_xlfn.XLOOKUP(E945,[1]!pnp[Product Code],[1]!pnp[OEM Customer (FT1)],"Legacy Product")</f>
        <v>1380</v>
      </c>
      <c r="O945" s="6">
        <f t="shared" si="38"/>
        <v>0.37272727272727274</v>
      </c>
    </row>
    <row r="946" spans="1:15" x14ac:dyDescent="0.35">
      <c r="A946" s="14">
        <v>942</v>
      </c>
      <c r="B946" s="13" t="str">
        <f>_xlfn.XLOOKUP(E946,[1]!pnp[Product Code],[1]!pnp[Product Name],"Legacy Product")</f>
        <v>ICE-55AC ACL2 Charger, InControl Mobile Payment App</v>
      </c>
      <c r="C946" s="13" t="str">
        <f>_xlfn.XLOOKUP(E946,[1]!pnp[Product Code],[1]!pnp[Product Description],"Legacy Product")</f>
        <v>NOT FOR SALE - FOR FEDEX ONLY -  AC Level 2 Wallbox, 11.44kW @ 208V / 13.2kW @ 240V max. output, 208/240Vac out, 208/240Vac 1p input, Single SAE J1772 (55A, 25ft), Cellular, RFID, InControl Mobile Payment Application Ready</v>
      </c>
      <c r="D946" s="13" t="str">
        <f t="shared" si="39"/>
        <v>ICE</v>
      </c>
      <c r="E946" s="14" t="str">
        <v>LAC-55-240-T1-WC1I</v>
      </c>
      <c r="F946" s="13" t="str">
        <f t="shared" si="40"/>
        <v>LAC-55-240-T1-WC1I</v>
      </c>
      <c r="G946" s="13">
        <v>1</v>
      </c>
      <c r="H946" s="11">
        <f>_xlfn.XLOOKUP(E946,[1]!pnp[Product Code],[1]!pnp[MSRP],"Legacy Product")</f>
        <v>2200</v>
      </c>
      <c r="I946" s="12"/>
      <c r="J946" s="11"/>
      <c r="K946" s="10"/>
      <c r="L946" s="9">
        <f t="shared" si="41"/>
        <v>942</v>
      </c>
      <c r="M946" s="8">
        <f>_xlfn.XLOOKUP(E946,[1]!pnp[Product Code],[1]!pnp[MSRP],"Legacy Product")</f>
        <v>2200</v>
      </c>
      <c r="N946" s="7">
        <f>_xlfn.XLOOKUP(E946,[1]!pnp[Product Code],[1]!pnp[OEM Customer (FT1)],"Legacy Product")</f>
        <v>1380</v>
      </c>
      <c r="O946" s="6">
        <f t="shared" si="38"/>
        <v>0.37272727272727274</v>
      </c>
    </row>
    <row r="947" spans="1:15" x14ac:dyDescent="0.35">
      <c r="A947" s="14">
        <v>943</v>
      </c>
      <c r="B947" s="13" t="str">
        <f>_xlfn.XLOOKUP(E947,[1]!pnp[Product Code],[1]!pnp[Product Name],"Legacy Product")</f>
        <v>InControl Mobile App QR Sticker</v>
      </c>
      <c r="C947" s="13" t="str">
        <f>_xlfn.XLOOKUP(E947,[1]!pnp[Product Code],[1]!pnp[Product Description],"Legacy Product")</f>
        <v>NOT FOR SALE - InControl Mobile App QR Sticker (Dimensions: 6 in x 2.25 in). Standard Shipping Included.</v>
      </c>
      <c r="D947" s="13" t="str">
        <f t="shared" si="39"/>
        <v>ICE</v>
      </c>
      <c r="E947" s="14" t="str">
        <v>IC-APP-QRC-S</v>
      </c>
      <c r="F947" s="13" t="str">
        <f t="shared" si="40"/>
        <v>IC-APP-QRC-S</v>
      </c>
      <c r="G947" s="13">
        <v>1</v>
      </c>
      <c r="H947" s="11">
        <f>_xlfn.XLOOKUP(E947,[1]!pnp[Product Code],[1]!pnp[MSRP],"Legacy Product")</f>
        <v>100</v>
      </c>
      <c r="I947" s="12"/>
      <c r="J947" s="11"/>
      <c r="K947" s="10"/>
      <c r="L947" s="9">
        <f t="shared" si="41"/>
        <v>943</v>
      </c>
      <c r="M947" s="8">
        <f>_xlfn.XLOOKUP(E947,[1]!pnp[Product Code],[1]!pnp[MSRP],"Legacy Product")</f>
        <v>100</v>
      </c>
      <c r="N947" s="7">
        <f>_xlfn.XLOOKUP(E947,[1]!pnp[Product Code],[1]!pnp[OEM Customer (FT1)],"Legacy Product")</f>
        <v>100</v>
      </c>
      <c r="O947" s="6">
        <f t="shared" si="38"/>
        <v>0</v>
      </c>
    </row>
    <row r="948" spans="1:15" x14ac:dyDescent="0.35">
      <c r="A948" s="14">
        <v>944</v>
      </c>
      <c r="B948" s="13" t="str">
        <f>_xlfn.XLOOKUP(E948,[1]!pnp[Product Code],[1]!pnp[Product Name],"Legacy Product")</f>
        <v>Software Miscellaneous</v>
      </c>
      <c r="C948" s="13" t="str">
        <f>_xlfn.XLOOKUP(E948,[1]!pnp[Product Code],[1]!pnp[Product Description],"Legacy Product")</f>
        <v>Miscellaneous Software Services</v>
      </c>
      <c r="D948" s="13" t="str">
        <f t="shared" si="39"/>
        <v>ICE</v>
      </c>
      <c r="E948" s="14" t="str">
        <v>SW-MISC</v>
      </c>
      <c r="F948" s="13" t="str">
        <f t="shared" si="40"/>
        <v>SW-MISC</v>
      </c>
      <c r="G948" s="13">
        <v>1</v>
      </c>
      <c r="H948" s="11">
        <f>_xlfn.XLOOKUP(E948,[1]!pnp[Product Code],[1]!pnp[MSRP],"Legacy Product")</f>
        <v>0</v>
      </c>
      <c r="I948" s="12"/>
      <c r="J948" s="11"/>
      <c r="K948" s="10"/>
      <c r="L948" s="9">
        <f t="shared" si="41"/>
        <v>944</v>
      </c>
      <c r="M948" s="8">
        <f>_xlfn.XLOOKUP(E948,[1]!pnp[Product Code],[1]!pnp[MSRP],"Legacy Product")</f>
        <v>0</v>
      </c>
      <c r="N948" s="7">
        <f>_xlfn.XLOOKUP(E948,[1]!pnp[Product Code],[1]!pnp[OEM Customer (FT1)],"Legacy Product")</f>
        <v>0</v>
      </c>
      <c r="O948" s="6" t="str">
        <f t="shared" si="38"/>
        <v/>
      </c>
    </row>
    <row r="949" spans="1:15" x14ac:dyDescent="0.35">
      <c r="A949" s="14">
        <v>945</v>
      </c>
      <c r="B949" s="13" t="str">
        <f>_xlfn.XLOOKUP(E949,[1]!pnp[Product Code],[1]!pnp[Product Name],"Legacy Product")</f>
        <v>Pallet Platform with Bollards</v>
      </c>
      <c r="C949" s="13" t="str">
        <f>_xlfn.XLOOKUP(E949,[1]!pnp[Product Code],[1]!pnp[Product Description],"Legacy Product")</f>
        <v>Pallet Platform with Bollards &amp; Fused Disconnect (Made-to-order)</v>
      </c>
      <c r="D949" s="13" t="str">
        <f t="shared" si="39"/>
        <v>ICE</v>
      </c>
      <c r="E949" s="14" t="str">
        <v>DCAA-PPB</v>
      </c>
      <c r="F949" s="13" t="str">
        <f t="shared" si="40"/>
        <v>DCAA-PPB</v>
      </c>
      <c r="G949" s="13">
        <v>1</v>
      </c>
      <c r="H949" s="11">
        <f>_xlfn.XLOOKUP(E949,[1]!pnp[Product Code],[1]!pnp[MSRP],"Legacy Product")</f>
        <v>16700</v>
      </c>
      <c r="I949" s="12"/>
      <c r="J949" s="11"/>
      <c r="K949" s="10"/>
      <c r="L949" s="9">
        <f t="shared" si="41"/>
        <v>945</v>
      </c>
      <c r="M949" s="8">
        <f>_xlfn.XLOOKUP(E949,[1]!pnp[Product Code],[1]!pnp[MSRP],"Legacy Product")</f>
        <v>16700</v>
      </c>
      <c r="N949" s="7">
        <f>_xlfn.XLOOKUP(E949,[1]!pnp[Product Code],[1]!pnp[OEM Customer (FT1)],"Legacy Product")</f>
        <v>16700</v>
      </c>
      <c r="O949" s="6">
        <f t="shared" si="38"/>
        <v>0</v>
      </c>
    </row>
    <row r="950" spans="1:15" x14ac:dyDescent="0.35">
      <c r="A950" s="14">
        <v>946</v>
      </c>
      <c r="B950" s="13" t="str">
        <f>_xlfn.XLOOKUP(E950,[1]!pnp[Product Code],[1]!pnp[Product Name],"Legacy Product")</f>
        <v>Payter P68 Credit Card Reader Kit for ABB DCWB</v>
      </c>
      <c r="C950" s="13" t="str">
        <f>_xlfn.XLOOKUP(E950,[1]!pnp[Product Code],[1]!pnp[Product Description],"Legacy Product")</f>
        <v>Payter P68 Credit Card Reader Kit for ABB DCWB Charger. Standard Shipping Included.</v>
      </c>
      <c r="D950" s="13" t="str">
        <f t="shared" si="39"/>
        <v>ICE</v>
      </c>
      <c r="E950" s="14" t="str">
        <v>PA-CCR-ABB-DCWB</v>
      </c>
      <c r="F950" s="13" t="str">
        <f t="shared" si="40"/>
        <v>PA-CCR-ABB-DCWB</v>
      </c>
      <c r="G950" s="13">
        <v>1</v>
      </c>
      <c r="H950" s="11">
        <f>_xlfn.XLOOKUP(E950,[1]!pnp[Product Code],[1]!pnp[MSRP],"Legacy Product")</f>
        <v>1666</v>
      </c>
      <c r="I950" s="12"/>
      <c r="J950" s="11"/>
      <c r="K950" s="10"/>
      <c r="L950" s="9">
        <f t="shared" si="41"/>
        <v>946</v>
      </c>
      <c r="M950" s="8">
        <f>_xlfn.XLOOKUP(E950,[1]!pnp[Product Code],[1]!pnp[MSRP],"Legacy Product")</f>
        <v>1666</v>
      </c>
      <c r="N950" s="7">
        <f>_xlfn.XLOOKUP(E950,[1]!pnp[Product Code],[1]!pnp[OEM Customer (FT1)],"Legacy Product")</f>
        <v>1666</v>
      </c>
      <c r="O950" s="6">
        <f t="shared" si="38"/>
        <v>0</v>
      </c>
    </row>
    <row r="951" spans="1:15" x14ac:dyDescent="0.35">
      <c r="A951" s="14">
        <v>947</v>
      </c>
      <c r="B951" s="13" t="str">
        <f>_xlfn.XLOOKUP(E951,[1]!pnp[Product Code],[1]!pnp[Product Name],"Legacy Product")</f>
        <v>Payter P68 Credit Card Reader Kit for ICE AiO (ADA), No Screen</v>
      </c>
      <c r="C951" s="13" t="str">
        <f>_xlfn.XLOOKUP(E951,[1]!pnp[Product Code],[1]!pnp[Product Description],"Legacy Product")</f>
        <v>Payter P68 Credit Card Reader Kit for ICE All-in-One Chargers (ADA Compliant), No Screen Included. Standard Shipping Included.</v>
      </c>
      <c r="D951" s="13" t="str">
        <f t="shared" si="39"/>
        <v>ICE</v>
      </c>
      <c r="E951" s="14" t="str">
        <v>PA-CCR-AIO-V3</v>
      </c>
      <c r="F951" s="13" t="str">
        <f t="shared" si="40"/>
        <v>PA-CCR-AIO-V3</v>
      </c>
      <c r="G951" s="13">
        <v>1</v>
      </c>
      <c r="H951" s="11">
        <f>_xlfn.XLOOKUP(E951,[1]!pnp[Product Code],[1]!pnp[MSRP],"Legacy Product")</f>
        <v>1266</v>
      </c>
      <c r="I951" s="12"/>
      <c r="J951" s="11"/>
      <c r="K951" s="10"/>
      <c r="L951" s="9">
        <f t="shared" si="41"/>
        <v>947</v>
      </c>
      <c r="M951" s="8">
        <f>_xlfn.XLOOKUP(E951,[1]!pnp[Product Code],[1]!pnp[MSRP],"Legacy Product")</f>
        <v>1266</v>
      </c>
      <c r="N951" s="7">
        <f>_xlfn.XLOOKUP(E951,[1]!pnp[Product Code],[1]!pnp[OEM Customer (FT1)],"Legacy Product")</f>
        <v>1266</v>
      </c>
      <c r="O951" s="6">
        <f t="shared" si="38"/>
        <v>0</v>
      </c>
    </row>
    <row r="952" spans="1:15" x14ac:dyDescent="0.35">
      <c r="A952" s="14">
        <v>948</v>
      </c>
      <c r="B952" s="13" t="str">
        <f>_xlfn.XLOOKUP(E952,[1]!pnp[Product Code],[1]!pnp[Product Name],"Legacy Product")</f>
        <v>Payter P68 Credit Card Reader Kit for ICE AiO (ADA), With Screen</v>
      </c>
      <c r="C952" s="13" t="str">
        <f>_xlfn.XLOOKUP(E952,[1]!pnp[Product Code],[1]!pnp[Product Description],"Legacy Product")</f>
        <v>Payter P68 Credit Card Reader Kit for ICE All-in-One Chargers (ADA Compliant), Screen Included. Standard Shipping Included.</v>
      </c>
      <c r="D952" s="13" t="str">
        <f t="shared" si="39"/>
        <v>ICE</v>
      </c>
      <c r="E952" s="14" t="str">
        <v>PA-CCR-AIO-V2</v>
      </c>
      <c r="F952" s="13" t="str">
        <f t="shared" si="40"/>
        <v>PA-CCR-AIO-V2</v>
      </c>
      <c r="G952" s="13">
        <v>1</v>
      </c>
      <c r="H952" s="11">
        <f>_xlfn.XLOOKUP(E952,[1]!pnp[Product Code],[1]!pnp[MSRP],"Legacy Product")</f>
        <v>1366</v>
      </c>
      <c r="I952" s="12"/>
      <c r="J952" s="11"/>
      <c r="K952" s="10"/>
      <c r="L952" s="9">
        <f t="shared" si="41"/>
        <v>948</v>
      </c>
      <c r="M952" s="8">
        <f>_xlfn.XLOOKUP(E952,[1]!pnp[Product Code],[1]!pnp[MSRP],"Legacy Product")</f>
        <v>1366</v>
      </c>
      <c r="N952" s="7">
        <f>_xlfn.XLOOKUP(E952,[1]!pnp[Product Code],[1]!pnp[OEM Customer (FT1)],"Legacy Product")</f>
        <v>1366</v>
      </c>
      <c r="O952" s="6">
        <f t="shared" si="38"/>
        <v>0</v>
      </c>
    </row>
    <row r="953" spans="1:15" x14ac:dyDescent="0.35">
      <c r="A953" s="14">
        <v>949</v>
      </c>
      <c r="B953" s="13" t="str">
        <f>_xlfn.XLOOKUP(E953,[1]!pnp[Product Code],[1]!pnp[Product Name],"Legacy Product")</f>
        <v>Payter P68 Credit Card Reader Kit for ICE AiO (Non-ADA)</v>
      </c>
      <c r="C953" s="13" t="str">
        <f>_xlfn.XLOOKUP(E953,[1]!pnp[Product Code],[1]!pnp[Product Description],"Legacy Product")</f>
        <v>Payter P68 Credit Card Reader Kit for ICE All-in-One Chargers (Non-ADA Compliant). Standard Shipping Included.</v>
      </c>
      <c r="D953" s="13" t="str">
        <f t="shared" si="39"/>
        <v>ICE</v>
      </c>
      <c r="E953" s="14" t="str">
        <v>PA-CCR-AIO</v>
      </c>
      <c r="F953" s="13" t="str">
        <f t="shared" si="40"/>
        <v>PA-CCR-AIO</v>
      </c>
      <c r="G953" s="13">
        <v>1</v>
      </c>
      <c r="H953" s="11">
        <f>_xlfn.XLOOKUP(E953,[1]!pnp[Product Code],[1]!pnp[MSRP],"Legacy Product")</f>
        <v>1266</v>
      </c>
      <c r="I953" s="12"/>
      <c r="J953" s="11"/>
      <c r="K953" s="10"/>
      <c r="L953" s="9">
        <f t="shared" si="41"/>
        <v>949</v>
      </c>
      <c r="M953" s="8">
        <f>_xlfn.XLOOKUP(E953,[1]!pnp[Product Code],[1]!pnp[MSRP],"Legacy Product")</f>
        <v>1266</v>
      </c>
      <c r="N953" s="7">
        <f>_xlfn.XLOOKUP(E953,[1]!pnp[Product Code],[1]!pnp[OEM Customer (FT1)],"Legacy Product")</f>
        <v>1266</v>
      </c>
      <c r="O953" s="6">
        <f t="shared" si="38"/>
        <v>0</v>
      </c>
    </row>
    <row r="954" spans="1:15" x14ac:dyDescent="0.35">
      <c r="A954" s="14">
        <v>950</v>
      </c>
      <c r="B954" s="13" t="str">
        <f>_xlfn.XLOOKUP(E954,[1]!pnp[Product Code],[1]!pnp[Product Name],"Legacy Product")</f>
        <v>Payter P68 Credit Card Reader Kit for ICE-30</v>
      </c>
      <c r="C954" s="13" t="str">
        <f>_xlfn.XLOOKUP(E954,[1]!pnp[Product Code],[1]!pnp[Product Description],"Legacy Product")</f>
        <v>Payter P68 Credit Card Reader Kit for ICE-30 Charger. Standard Shipping Included.</v>
      </c>
      <c r="D954" s="13" t="str">
        <f t="shared" si="39"/>
        <v>ICE</v>
      </c>
      <c r="E954" s="14" t="str">
        <v>PA-CCR-DCWB</v>
      </c>
      <c r="F954" s="13" t="str">
        <f t="shared" si="40"/>
        <v>PA-CCR-DCWB</v>
      </c>
      <c r="G954" s="13">
        <v>1</v>
      </c>
      <c r="H954" s="11">
        <f>_xlfn.XLOOKUP(E954,[1]!pnp[Product Code],[1]!pnp[MSRP],"Legacy Product")</f>
        <v>1666</v>
      </c>
      <c r="I954" s="12"/>
      <c r="J954" s="11"/>
      <c r="K954" s="10"/>
      <c r="L954" s="9">
        <f t="shared" si="41"/>
        <v>950</v>
      </c>
      <c r="M954" s="8">
        <f>_xlfn.XLOOKUP(E954,[1]!pnp[Product Code],[1]!pnp[MSRP],"Legacy Product")</f>
        <v>1666</v>
      </c>
      <c r="N954" s="7">
        <f>_xlfn.XLOOKUP(E954,[1]!pnp[Product Code],[1]!pnp[OEM Customer (FT1)],"Legacy Product")</f>
        <v>1666</v>
      </c>
      <c r="O954" s="6">
        <f t="shared" si="38"/>
        <v>0</v>
      </c>
    </row>
    <row r="955" spans="1:15" x14ac:dyDescent="0.35">
      <c r="A955" s="14">
        <v>951</v>
      </c>
      <c r="B955" s="13" t="str">
        <f>_xlfn.XLOOKUP(E955,[1]!pnp[Product Code],[1]!pnp[Product Name],"Legacy Product")</f>
        <v>Dual ACL2 Pedestal</v>
      </c>
      <c r="C955" s="13" t="str">
        <f>_xlfn.XLOOKUP(E955,[1]!pnp[Product Code],[1]!pnp[Product Description],"Legacy Product")</f>
        <v>Pedestal for ICE Dual 80AC</v>
      </c>
      <c r="D955" s="13" t="str">
        <f t="shared" si="39"/>
        <v>ICE</v>
      </c>
      <c r="E955" s="14" t="str">
        <v>ESA-DACP-STD</v>
      </c>
      <c r="F955" s="13" t="str">
        <f t="shared" si="40"/>
        <v>ESA-DACP-STD</v>
      </c>
      <c r="G955" s="13">
        <v>1</v>
      </c>
      <c r="H955" s="11">
        <f>_xlfn.XLOOKUP(E955,[1]!pnp[Product Code],[1]!pnp[MSRP],"Legacy Product")</f>
        <v>1050</v>
      </c>
      <c r="I955" s="12"/>
      <c r="J955" s="11"/>
      <c r="K955" s="10"/>
      <c r="L955" s="9">
        <f t="shared" si="41"/>
        <v>951</v>
      </c>
      <c r="M955" s="8">
        <f>_xlfn.XLOOKUP(E955,[1]!pnp[Product Code],[1]!pnp[MSRP],"Legacy Product")</f>
        <v>1050</v>
      </c>
      <c r="N955" s="7">
        <f>_xlfn.XLOOKUP(E955,[1]!pnp[Product Code],[1]!pnp[OEM Customer (FT1)],"Legacy Product")</f>
        <v>1050</v>
      </c>
      <c r="O955" s="6">
        <f t="shared" si="38"/>
        <v>0</v>
      </c>
    </row>
    <row r="956" spans="1:15" x14ac:dyDescent="0.35">
      <c r="A956" s="14">
        <v>952</v>
      </c>
      <c r="B956" s="13" t="str">
        <f>_xlfn.XLOOKUP(E956,[1]!pnp[Product Code],[1]!pnp[Product Name],"Legacy Product")</f>
        <v>Permit Services</v>
      </c>
      <c r="C956" s="13" t="str">
        <f>_xlfn.XLOOKUP(E956,[1]!pnp[Product Code],[1]!pnp[Product Description],"Legacy Product")</f>
        <v>Permit Fees &amp; Permit Assistance</v>
      </c>
      <c r="D956" s="13" t="str">
        <f t="shared" si="39"/>
        <v>ICE</v>
      </c>
      <c r="E956" s="14" t="str">
        <v>SVS-PERMIT</v>
      </c>
      <c r="F956" s="13" t="str">
        <f t="shared" si="40"/>
        <v>SVS-PERMIT</v>
      </c>
      <c r="G956" s="13">
        <v>1</v>
      </c>
      <c r="H956" s="11">
        <f>_xlfn.XLOOKUP(E956,[1]!pnp[Product Code],[1]!pnp[MSRP],"Legacy Product")</f>
        <v>0</v>
      </c>
      <c r="I956" s="12"/>
      <c r="J956" s="11"/>
      <c r="K956" s="10"/>
      <c r="L956" s="9">
        <f t="shared" si="41"/>
        <v>952</v>
      </c>
      <c r="M956" s="8">
        <f>_xlfn.XLOOKUP(E956,[1]!pnp[Product Code],[1]!pnp[MSRP],"Legacy Product")</f>
        <v>0</v>
      </c>
      <c r="N956" s="7">
        <f>_xlfn.XLOOKUP(E956,[1]!pnp[Product Code],[1]!pnp[OEM Customer (FT1)],"Legacy Product")</f>
        <v>0</v>
      </c>
      <c r="O956" s="6" t="str">
        <f t="shared" si="38"/>
        <v/>
      </c>
    </row>
    <row r="957" spans="1:15" x14ac:dyDescent="0.35">
      <c r="A957" s="14">
        <v>953</v>
      </c>
      <c r="B957" s="13" t="str">
        <f>_xlfn.XLOOKUP(E957,[1]!pnp[Product Code],[1]!pnp[Product Name],"Legacy Product")</f>
        <v>PLC Cable Kit for ICE AiO</v>
      </c>
      <c r="C957" s="13" t="str">
        <f>_xlfn.XLOOKUP(E957,[1]!pnp[Product Code],[1]!pnp[Product Description],"Legacy Product")</f>
        <v>PLC Cable Kit for ICE All-in-One Chargers</v>
      </c>
      <c r="D957" s="13" t="str">
        <f t="shared" si="39"/>
        <v>ICE</v>
      </c>
      <c r="E957" s="14" t="str">
        <v>IA-PLC-CK-V2</v>
      </c>
      <c r="F957" s="13" t="str">
        <f t="shared" si="40"/>
        <v>IA-PLC-CK-V2</v>
      </c>
      <c r="G957" s="13">
        <v>1</v>
      </c>
      <c r="H957" s="11">
        <f>_xlfn.XLOOKUP(E957,[1]!pnp[Product Code],[1]!pnp[MSRP],"Legacy Product")</f>
        <v>0</v>
      </c>
      <c r="I957" s="12"/>
      <c r="J957" s="11"/>
      <c r="K957" s="10"/>
      <c r="L957" s="9">
        <f t="shared" si="41"/>
        <v>953</v>
      </c>
      <c r="M957" s="8">
        <f>_xlfn.XLOOKUP(E957,[1]!pnp[Product Code],[1]!pnp[MSRP],"Legacy Product")</f>
        <v>0</v>
      </c>
      <c r="N957" s="7">
        <f>_xlfn.XLOOKUP(E957,[1]!pnp[Product Code],[1]!pnp[OEM Customer (FT1)],"Legacy Product")</f>
        <v>0</v>
      </c>
      <c r="O957" s="6" t="str">
        <f t="shared" si="38"/>
        <v/>
      </c>
    </row>
    <row r="958" spans="1:15" x14ac:dyDescent="0.35">
      <c r="A958" s="14">
        <v>954</v>
      </c>
      <c r="B958" s="13" t="str">
        <f>_xlfn.XLOOKUP(E958,[1]!pnp[Product Code],[1]!pnp[Product Name],"Legacy Product")</f>
        <v>PLC Cable Kit for ICE-30</v>
      </c>
      <c r="C958" s="13" t="str">
        <f>_xlfn.XLOOKUP(E958,[1]!pnp[Product Code],[1]!pnp[Product Description],"Legacy Product")</f>
        <v>PLC Cable Kit for ICE-30 Charger</v>
      </c>
      <c r="D958" s="13" t="str">
        <f t="shared" si="39"/>
        <v>ICE</v>
      </c>
      <c r="E958" s="14" t="str">
        <v>IA-PLC-CK-V1</v>
      </c>
      <c r="F958" s="13" t="str">
        <f t="shared" si="40"/>
        <v>IA-PLC-CK-V1</v>
      </c>
      <c r="G958" s="13">
        <v>1</v>
      </c>
      <c r="H958" s="11">
        <f>_xlfn.XLOOKUP(E958,[1]!pnp[Product Code],[1]!pnp[MSRP],"Legacy Product")</f>
        <v>0</v>
      </c>
      <c r="I958" s="12"/>
      <c r="J958" s="11"/>
      <c r="K958" s="10"/>
      <c r="L958" s="9">
        <f t="shared" si="41"/>
        <v>954</v>
      </c>
      <c r="M958" s="8">
        <f>_xlfn.XLOOKUP(E958,[1]!pnp[Product Code],[1]!pnp[MSRP],"Legacy Product")</f>
        <v>0</v>
      </c>
      <c r="N958" s="7">
        <f>_xlfn.XLOOKUP(E958,[1]!pnp[Product Code],[1]!pnp[OEM Customer (FT1)],"Legacy Product")</f>
        <v>0</v>
      </c>
      <c r="O958" s="6" t="str">
        <f t="shared" si="38"/>
        <v/>
      </c>
    </row>
    <row r="959" spans="1:15" x14ac:dyDescent="0.35">
      <c r="A959" s="14">
        <v>955</v>
      </c>
      <c r="B959" s="13" t="str">
        <f>_xlfn.XLOOKUP(E959,[1]!pnp[Product Code],[1]!pnp[Product Name],"Legacy Product")</f>
        <v>PLC Upgrade Kit</v>
      </c>
      <c r="C959" s="13" t="str">
        <f>_xlfn.XLOOKUP(E959,[1]!pnp[Product Code],[1]!pnp[Product Description],"Legacy Product")</f>
        <v>PLC Upgrade Kit from 300 to 400 PLCs for All ICE Chargers</v>
      </c>
      <c r="D959" s="13" t="str">
        <f t="shared" si="39"/>
        <v>ICE</v>
      </c>
      <c r="E959" s="14" t="str">
        <v>GWA-PLC-V1</v>
      </c>
      <c r="F959" s="13" t="str">
        <f t="shared" si="40"/>
        <v>GWA-PLC-V1</v>
      </c>
      <c r="G959" s="13">
        <v>1</v>
      </c>
      <c r="H959" s="11">
        <f>_xlfn.XLOOKUP(E959,[1]!pnp[Product Code],[1]!pnp[MSRP],"Legacy Product")</f>
        <v>930</v>
      </c>
      <c r="I959" s="12"/>
      <c r="J959" s="11"/>
      <c r="K959" s="10"/>
      <c r="L959" s="9">
        <f t="shared" si="41"/>
        <v>955</v>
      </c>
      <c r="M959" s="8">
        <f>_xlfn.XLOOKUP(E959,[1]!pnp[Product Code],[1]!pnp[MSRP],"Legacy Product")</f>
        <v>930</v>
      </c>
      <c r="N959" s="7">
        <f>_xlfn.XLOOKUP(E959,[1]!pnp[Product Code],[1]!pnp[OEM Customer (FT1)],"Legacy Product")</f>
        <v>930</v>
      </c>
      <c r="O959" s="6">
        <f t="shared" si="38"/>
        <v>0</v>
      </c>
    </row>
    <row r="960" spans="1:15" x14ac:dyDescent="0.35">
      <c r="A960" s="14">
        <v>956</v>
      </c>
      <c r="B960" s="13" t="str">
        <f>_xlfn.XLOOKUP(E960,[1]!pnp[Product Code],[1]!pnp[Product Name],"Legacy Product")</f>
        <v>Post Construction (Installation) Site Inspection</v>
      </c>
      <c r="C960" s="13" t="str">
        <f>_xlfn.XLOOKUP(E960,[1]!pnp[Product Code],[1]!pnp[Product Description],"Legacy Product")</f>
        <v>Post construction (installation) site inspection to verify the site construction matches as built and program requirements.</v>
      </c>
      <c r="D960" s="13" t="str">
        <f t="shared" si="39"/>
        <v>ICE</v>
      </c>
      <c r="E960" s="14" t="str">
        <v>SVS-PCSI</v>
      </c>
      <c r="F960" s="13" t="str">
        <f t="shared" si="40"/>
        <v>SVS-PCSI</v>
      </c>
      <c r="G960" s="13">
        <v>1</v>
      </c>
      <c r="H960" s="11">
        <f>_xlfn.XLOOKUP(E960,[1]!pnp[Product Code],[1]!pnp[MSRP],"Legacy Product")</f>
        <v>2000</v>
      </c>
      <c r="I960" s="12"/>
      <c r="J960" s="11"/>
      <c r="K960" s="10"/>
      <c r="L960" s="9">
        <f t="shared" si="41"/>
        <v>956</v>
      </c>
      <c r="M960" s="8">
        <f>_xlfn.XLOOKUP(E960,[1]!pnp[Product Code],[1]!pnp[MSRP],"Legacy Product")</f>
        <v>2000</v>
      </c>
      <c r="N960" s="7">
        <f>_xlfn.XLOOKUP(E960,[1]!pnp[Product Code],[1]!pnp[OEM Customer (FT1)],"Legacy Product")</f>
        <v>2000</v>
      </c>
      <c r="O960" s="6">
        <f t="shared" si="38"/>
        <v>0</v>
      </c>
    </row>
    <row r="961" spans="1:15" x14ac:dyDescent="0.35">
      <c r="A961" s="14">
        <v>957</v>
      </c>
      <c r="B961" s="13" t="str">
        <f>_xlfn.XLOOKUP(E961,[1]!pnp[Product Code],[1]!pnp[Product Name],"Legacy Product")</f>
        <v>ICE-360 Power Cabinet</v>
      </c>
      <c r="C961" s="13" t="str">
        <f>_xlfn.XLOOKUP(E961,[1]!pnp[Product Code],[1]!pnp[Product Description],"Legacy Product")</f>
        <v>Power Cabinet for Split EV Charging System, 360 kW output, 150 - 1000Vdc out, Support up to 4 Dispensers, Dynamic Load Sharing Between Dispensers</v>
      </c>
      <c r="D961" s="13" t="str">
        <f t="shared" si="39"/>
        <v>ICE</v>
      </c>
      <c r="E961" s="14" t="str">
        <v>IDCC-360-480-1</v>
      </c>
      <c r="F961" s="13" t="str">
        <f t="shared" si="40"/>
        <v>IDCC-360-480-1</v>
      </c>
      <c r="G961" s="13">
        <v>1</v>
      </c>
      <c r="H961" s="11">
        <f>_xlfn.XLOOKUP(E961,[1]!pnp[Product Code],[1]!pnp[MSRP],"Legacy Product")</f>
        <v>110029.5</v>
      </c>
      <c r="I961" s="12"/>
      <c r="J961" s="11"/>
      <c r="K961" s="10"/>
      <c r="L961" s="9">
        <f t="shared" si="41"/>
        <v>957</v>
      </c>
      <c r="M961" s="8">
        <f>_xlfn.XLOOKUP(E961,[1]!pnp[Product Code],[1]!pnp[MSRP],"Legacy Product")</f>
        <v>110029.5</v>
      </c>
      <c r="N961" s="7">
        <f>_xlfn.XLOOKUP(E961,[1]!pnp[Product Code],[1]!pnp[OEM Customer (FT1)],"Legacy Product")</f>
        <v>92074.174999999988</v>
      </c>
      <c r="O961" s="6">
        <f t="shared" si="38"/>
        <v>0.16318646363020836</v>
      </c>
    </row>
    <row r="962" spans="1:15" x14ac:dyDescent="0.35">
      <c r="A962" s="14">
        <v>958</v>
      </c>
      <c r="B962" s="13" t="str">
        <f>_xlfn.XLOOKUP(E962,[1]!pnp[Product Code],[1]!pnp[Product Name],"Legacy Product")</f>
        <v>Terra HP Power Cabinet Foundation</v>
      </c>
      <c r="C962" s="13" t="str">
        <f>_xlfn.XLOOKUP(E962,[1]!pnp[Product Code],[1]!pnp[Product Description],"Legacy Product")</f>
        <v>Power Cabinet foundation - allows for installation when trenching is not possible. Labor to field install is not included.</v>
      </c>
      <c r="D962" s="13" t="str">
        <f t="shared" si="39"/>
        <v>ICE</v>
      </c>
      <c r="E962" s="14" t="str">
        <v>AMA-HPC-FD</v>
      </c>
      <c r="F962" s="13" t="str">
        <f t="shared" si="40"/>
        <v>AMA-HPC-FD</v>
      </c>
      <c r="G962" s="13">
        <v>1</v>
      </c>
      <c r="H962" s="11">
        <f>_xlfn.XLOOKUP(E962,[1]!pnp[Product Code],[1]!pnp[MSRP],"Legacy Product")</f>
        <v>3517</v>
      </c>
      <c r="I962" s="12"/>
      <c r="J962" s="11"/>
      <c r="K962" s="10"/>
      <c r="L962" s="9">
        <f t="shared" si="41"/>
        <v>958</v>
      </c>
      <c r="M962" s="8">
        <f>_xlfn.XLOOKUP(E962,[1]!pnp[Product Code],[1]!pnp[MSRP],"Legacy Product")</f>
        <v>3517</v>
      </c>
      <c r="N962" s="7">
        <f>_xlfn.XLOOKUP(E962,[1]!pnp[Product Code],[1]!pnp[OEM Customer (FT1)],"Legacy Product")</f>
        <v>3517</v>
      </c>
      <c r="O962" s="6">
        <f t="shared" si="38"/>
        <v>0</v>
      </c>
    </row>
    <row r="963" spans="1:15" x14ac:dyDescent="0.35">
      <c r="A963" s="14">
        <v>959</v>
      </c>
      <c r="B963" s="13" t="str">
        <f>_xlfn.XLOOKUP(E963,[1]!pnp[Product Code],[1]!pnp[Product Name],"Legacy Product")</f>
        <v>Pre-Construction Site Assessment</v>
      </c>
      <c r="C963" s="13" t="str">
        <f>_xlfn.XLOOKUP(E963,[1]!pnp[Product Code],[1]!pnp[Product Description],"Legacy Product")</f>
        <v>Pre-Construction (Installation) Site Assessment to determine exact scope of installation, location of charger, available power and cell service.</v>
      </c>
      <c r="D963" s="13" t="str">
        <f t="shared" si="39"/>
        <v>ICE</v>
      </c>
      <c r="E963" s="14" t="str">
        <v>SVS-PCSA</v>
      </c>
      <c r="F963" s="13" t="str">
        <f t="shared" si="40"/>
        <v>SVS-PCSA</v>
      </c>
      <c r="G963" s="13">
        <v>1</v>
      </c>
      <c r="H963" s="11">
        <f>_xlfn.XLOOKUP(E963,[1]!pnp[Product Code],[1]!pnp[MSRP],"Legacy Product")</f>
        <v>2300</v>
      </c>
      <c r="I963" s="12"/>
      <c r="J963" s="11"/>
      <c r="K963" s="10"/>
      <c r="L963" s="9">
        <f t="shared" si="41"/>
        <v>959</v>
      </c>
      <c r="M963" s="8">
        <f>_xlfn.XLOOKUP(E963,[1]!pnp[Product Code],[1]!pnp[MSRP],"Legacy Product")</f>
        <v>2300</v>
      </c>
      <c r="N963" s="7">
        <f>_xlfn.XLOOKUP(E963,[1]!pnp[Product Code],[1]!pnp[OEM Customer (FT1)],"Legacy Product")</f>
        <v>2300</v>
      </c>
      <c r="O963" s="6">
        <f t="shared" si="38"/>
        <v>0</v>
      </c>
    </row>
    <row r="964" spans="1:15" x14ac:dyDescent="0.35">
      <c r="A964" s="14">
        <v>960</v>
      </c>
      <c r="B964" s="13" t="str">
        <f>_xlfn.XLOOKUP(E964,[1]!pnp[Product Code],[1]!pnp[Product Name],"Legacy Product")</f>
        <v>Dual ACL2 Premium Pedestal</v>
      </c>
      <c r="C964" s="13" t="str">
        <f>_xlfn.XLOOKUP(E964,[1]!pnp[Product Code],[1]!pnp[Product Description],"Legacy Product")</f>
        <v>Premium Pedestal with Cable Retractors for ICE Dual 80AC</v>
      </c>
      <c r="D964" s="13" t="str">
        <f t="shared" si="39"/>
        <v>ICE</v>
      </c>
      <c r="E964" s="14" t="str">
        <v>ESA-DACP-PRM</v>
      </c>
      <c r="F964" s="13" t="str">
        <f t="shared" si="40"/>
        <v>ESA-DACP-PRM</v>
      </c>
      <c r="G964" s="13">
        <v>1</v>
      </c>
      <c r="H964" s="11">
        <f>_xlfn.XLOOKUP(E964,[1]!pnp[Product Code],[1]!pnp[MSRP],"Legacy Product")</f>
        <v>1802</v>
      </c>
      <c r="I964" s="12"/>
      <c r="J964" s="11"/>
      <c r="K964" s="10"/>
      <c r="L964" s="9">
        <f t="shared" si="41"/>
        <v>960</v>
      </c>
      <c r="M964" s="8">
        <f>_xlfn.XLOOKUP(E964,[1]!pnp[Product Code],[1]!pnp[MSRP],"Legacy Product")</f>
        <v>1802</v>
      </c>
      <c r="N964" s="7">
        <f>_xlfn.XLOOKUP(E964,[1]!pnp[Product Code],[1]!pnp[OEM Customer (FT1)],"Legacy Product")</f>
        <v>1802</v>
      </c>
      <c r="O964" s="6">
        <f t="shared" si="38"/>
        <v>0</v>
      </c>
    </row>
    <row r="965" spans="1:15" ht="29" x14ac:dyDescent="0.35">
      <c r="A965" s="14">
        <v>961</v>
      </c>
      <c r="B965" s="13" t="str">
        <f>_xlfn.XLOOKUP(E965,[1]!pnp[Product Code],[1]!pnp[Product Name],"Legacy Product")</f>
        <v>ICE-120 CCS1 / CCS1, CCR  (Pre-Owned)</v>
      </c>
      <c r="C965" s="13" t="str">
        <f>_xlfn.XLOOKUP(E965,[1]!pnp[Product Code],[1]!pnp[Product Description],"Legacy Product")</f>
        <v>Pre-Owned - DC Fastcharger, 120kW max. output, 150 - 1000Vdc out, 480V 3p Input, Dual CCS1, All-in-One, Cellular, RFID, Credit Card Reader. Check product availability with Supply Chain Team. (Discount equivalent new charger sale price by 25% for pre-owned price)</v>
      </c>
      <c r="D965" s="13" t="str">
        <f t="shared" si="39"/>
        <v>ICE</v>
      </c>
      <c r="E965" s="14" t="str">
        <v>IDC-120-480-C1C1-AC1C-PO</v>
      </c>
      <c r="F965" s="13" t="str">
        <f t="shared" si="40"/>
        <v>IDC-120-480-C1C1-AC1C-PO</v>
      </c>
      <c r="G965" s="13">
        <v>1</v>
      </c>
      <c r="H965" s="11" t="str">
        <f>_xlfn.XLOOKUP(E965,[1]!pnp[Product Code],[1]!pnp[MSRP],"Legacy Product")</f>
        <v>25% Off New Charger Price</v>
      </c>
      <c r="I965" s="12"/>
      <c r="J965" s="11"/>
      <c r="K965" s="10"/>
      <c r="L965" s="9">
        <f t="shared" si="41"/>
        <v>961</v>
      </c>
      <c r="M965" s="8" t="str">
        <f>_xlfn.XLOOKUP(E965,[1]!pnp[Product Code],[1]!pnp[MSRP],"Legacy Product")</f>
        <v>25% Off New Charger Price</v>
      </c>
      <c r="N965" s="7" t="str">
        <f>_xlfn.XLOOKUP(E965,[1]!pnp[Product Code],[1]!pnp[OEM Customer (FT1)],"Legacy Product")</f>
        <v>25% Off New Charger Price</v>
      </c>
      <c r="O965" s="6" t="str">
        <f t="shared" ref="O965:O1028" si="42">IFERROR((M965-N965)/M965,"")</f>
        <v/>
      </c>
    </row>
    <row r="966" spans="1:15" ht="29" x14ac:dyDescent="0.35">
      <c r="A966" s="14">
        <v>962</v>
      </c>
      <c r="B966" s="13" t="str">
        <f>_xlfn.XLOOKUP(E966,[1]!pnp[Product Code],[1]!pnp[Product Name],"Legacy Product")</f>
        <v>ICE-120 CCS1 / CCS1 (Pre-Owned)</v>
      </c>
      <c r="C966" s="13" t="str">
        <f>_xlfn.XLOOKUP(E966,[1]!pnp[Product Code],[1]!pnp[Product Description],"Legacy Product")</f>
        <v>Pre-Owned - DC Fastcharger, 120kW max. output, 150 - 1000Vdc out, 480V 3p Input, Dual CCS1, All-in-One, Cellular, RFID. Check product availability with Supply Chain Team. (Discount equivalent new charger sale price by 25% for pre-owned price)</v>
      </c>
      <c r="D966" s="13" t="str">
        <f t="shared" si="39"/>
        <v>ICE</v>
      </c>
      <c r="E966" s="14" t="str">
        <v>IDC-120-480-C1C1-AC1R-PO</v>
      </c>
      <c r="F966" s="13" t="str">
        <f t="shared" si="40"/>
        <v>IDC-120-480-C1C1-AC1R-PO</v>
      </c>
      <c r="G966" s="13">
        <v>1</v>
      </c>
      <c r="H966" s="11" t="str">
        <f>_xlfn.XLOOKUP(E966,[1]!pnp[Product Code],[1]!pnp[MSRP],"Legacy Product")</f>
        <v>25% Off New Charger Price</v>
      </c>
      <c r="I966" s="12"/>
      <c r="J966" s="11"/>
      <c r="K966" s="10"/>
      <c r="L966" s="9">
        <f t="shared" si="41"/>
        <v>962</v>
      </c>
      <c r="M966" s="8" t="str">
        <f>_xlfn.XLOOKUP(E966,[1]!pnp[Product Code],[1]!pnp[MSRP],"Legacy Product")</f>
        <v>25% Off New Charger Price</v>
      </c>
      <c r="N966" s="7" t="str">
        <f>_xlfn.XLOOKUP(E966,[1]!pnp[Product Code],[1]!pnp[OEM Customer (FT1)],"Legacy Product")</f>
        <v>25% Off New Charger Price</v>
      </c>
      <c r="O966" s="6" t="str">
        <f t="shared" si="42"/>
        <v/>
      </c>
    </row>
    <row r="967" spans="1:15" ht="29" x14ac:dyDescent="0.35">
      <c r="A967" s="14">
        <v>963</v>
      </c>
      <c r="B967" s="13" t="str">
        <f>_xlfn.XLOOKUP(E967,[1]!pnp[Product Code],[1]!pnp[Product Name],"Legacy Product")</f>
        <v>ICE-180 CCS1 / CCS1 (Pre-Owned)</v>
      </c>
      <c r="C967" s="13" t="str">
        <f>_xlfn.XLOOKUP(E967,[1]!pnp[Product Code],[1]!pnp[Product Description],"Legacy Product")</f>
        <v>Pre-Owned - DC Fastcharger, 180kW max. output, 150 - 1000Vdc out, 480V 3p Input, Dual CCS1, All-in-One, Cellular, RFID. Check product availability with Supply Chain Team. (Discount equivalent new charger sale price by 25% for pre-owned price)</v>
      </c>
      <c r="D967" s="13" t="str">
        <f t="shared" si="39"/>
        <v>ICE</v>
      </c>
      <c r="E967" s="14" t="str">
        <v>IDC-180-480-C1C1-AC1R-PO</v>
      </c>
      <c r="F967" s="13" t="str">
        <f t="shared" si="40"/>
        <v>IDC-180-480-C1C1-AC1R-PO</v>
      </c>
      <c r="G967" s="13">
        <v>1</v>
      </c>
      <c r="H967" s="11" t="str">
        <f>_xlfn.XLOOKUP(E967,[1]!pnp[Product Code],[1]!pnp[MSRP],"Legacy Product")</f>
        <v>25% Off New Charger Price</v>
      </c>
      <c r="I967" s="12"/>
      <c r="J967" s="11"/>
      <c r="K967" s="10"/>
      <c r="L967" s="9">
        <f t="shared" si="41"/>
        <v>963</v>
      </c>
      <c r="M967" s="8" t="str">
        <f>_xlfn.XLOOKUP(E967,[1]!pnp[Product Code],[1]!pnp[MSRP],"Legacy Product")</f>
        <v>25% Off New Charger Price</v>
      </c>
      <c r="N967" s="7" t="str">
        <f>_xlfn.XLOOKUP(E967,[1]!pnp[Product Code],[1]!pnp[OEM Customer (FT1)],"Legacy Product")</f>
        <v>25% Off New Charger Price</v>
      </c>
      <c r="O967" s="6" t="str">
        <f t="shared" si="42"/>
        <v/>
      </c>
    </row>
    <row r="968" spans="1:15" ht="29" x14ac:dyDescent="0.35">
      <c r="A968" s="14">
        <v>964</v>
      </c>
      <c r="B968" s="13" t="str">
        <f>_xlfn.XLOOKUP(E968,[1]!pnp[Product Code],[1]!pnp[Product Name],"Legacy Product")</f>
        <v>ICE-60 CCS1 / CCS1 Long (Pre-Owned)</v>
      </c>
      <c r="C968" s="13" t="str">
        <f>_xlfn.XLOOKUP(E968,[1]!pnp[Product Code],[1]!pnp[Product Description],"Legacy Product")</f>
        <v>Pre-Owned - DC Fastcharger, 60kW max. output, 150 - 1000Vdc out, 480V 3p Input, CCS1 (200A, 16ft) / CCS1 (200A, 25ft), All-in-One, Cellular, RFID. Check product availability with Supply Chain Team. (Discount equivalent new charger sale price by 25% for pre-owned price)</v>
      </c>
      <c r="D968" s="13" t="str">
        <f t="shared" si="39"/>
        <v>ICE</v>
      </c>
      <c r="E968" s="14" t="str">
        <v>IDC-60-480-C1C1L-AC1R-PO</v>
      </c>
      <c r="F968" s="13" t="str">
        <f t="shared" si="40"/>
        <v>IDC-60-480-C1C1L-AC1R-PO</v>
      </c>
      <c r="G968" s="13">
        <v>1</v>
      </c>
      <c r="H968" s="11" t="str">
        <f>_xlfn.XLOOKUP(E968,[1]!pnp[Product Code],[1]!pnp[MSRP],"Legacy Product")</f>
        <v>25% Off New Charger Price</v>
      </c>
      <c r="I968" s="12"/>
      <c r="J968" s="11"/>
      <c r="K968" s="10"/>
      <c r="L968" s="9">
        <f t="shared" si="41"/>
        <v>964</v>
      </c>
      <c r="M968" s="8" t="str">
        <f>_xlfn.XLOOKUP(E968,[1]!pnp[Product Code],[1]!pnp[MSRP],"Legacy Product")</f>
        <v>25% Off New Charger Price</v>
      </c>
      <c r="N968" s="7" t="str">
        <f>_xlfn.XLOOKUP(E968,[1]!pnp[Product Code],[1]!pnp[OEM Customer (FT1)],"Legacy Product")</f>
        <v>25% Off New Charger Price</v>
      </c>
      <c r="O968" s="6" t="str">
        <f t="shared" si="42"/>
        <v/>
      </c>
    </row>
    <row r="969" spans="1:15" ht="29" x14ac:dyDescent="0.35">
      <c r="A969" s="14">
        <v>965</v>
      </c>
      <c r="B969" s="13" t="str">
        <f>_xlfn.XLOOKUP(E969,[1]!pnp[Product Code],[1]!pnp[Product Name],"Legacy Product")</f>
        <v>ICE-60 CCS1 Long / CCS1 Long (Pre-Owned)</v>
      </c>
      <c r="C969" s="13" t="str">
        <f>_xlfn.XLOOKUP(E969,[1]!pnp[Product Code],[1]!pnp[Product Description],"Legacy Product")</f>
        <v>Pre-Owned - DC Fastcharger, 60kW max. output, 150 - 1000Vdc out, 480V 3p Input, Dual CCS1 (200A, 25ft), All-in-One, Cellular, RFID. Check product availability with Supply Chain Team. (Discount equivalent new charger sale price by 25% for pre-owned price)</v>
      </c>
      <c r="D969" s="13" t="str">
        <f t="shared" si="39"/>
        <v>ICE</v>
      </c>
      <c r="E969" s="14" t="str">
        <v>IDC-60-480-C1LC1L-AC1R-PO</v>
      </c>
      <c r="F969" s="13" t="str">
        <f t="shared" si="40"/>
        <v>IDC-60-480-C1LC1L-AC1R-PO</v>
      </c>
      <c r="G969" s="13">
        <v>1</v>
      </c>
      <c r="H969" s="11" t="str">
        <f>_xlfn.XLOOKUP(E969,[1]!pnp[Product Code],[1]!pnp[MSRP],"Legacy Product")</f>
        <v>25% Off New Charger Price</v>
      </c>
      <c r="I969" s="12"/>
      <c r="J969" s="11"/>
      <c r="K969" s="10"/>
      <c r="L969" s="9">
        <f t="shared" si="41"/>
        <v>965</v>
      </c>
      <c r="M969" s="8" t="str">
        <f>_xlfn.XLOOKUP(E969,[1]!pnp[Product Code],[1]!pnp[MSRP],"Legacy Product")</f>
        <v>25% Off New Charger Price</v>
      </c>
      <c r="N969" s="7" t="str">
        <f>_xlfn.XLOOKUP(E969,[1]!pnp[Product Code],[1]!pnp[OEM Customer (FT1)],"Legacy Product")</f>
        <v>25% Off New Charger Price</v>
      </c>
      <c r="O969" s="6" t="str">
        <f t="shared" si="42"/>
        <v/>
      </c>
    </row>
    <row r="970" spans="1:15" ht="29" x14ac:dyDescent="0.35">
      <c r="A970" s="14">
        <v>966</v>
      </c>
      <c r="B970" s="13" t="str">
        <f>_xlfn.XLOOKUP(E970,[1]!pnp[Product Code],[1]!pnp[Product Name],"Legacy Product")</f>
        <v>ICE-60 CCS1 / CCS1 (Pre-Owned)</v>
      </c>
      <c r="C970" s="13" t="str">
        <f>_xlfn.XLOOKUP(E970,[1]!pnp[Product Code],[1]!pnp[Product Description],"Legacy Product")</f>
        <v>Pre-Owned - DC Fastcharger, 60kW max. output, 150 - 1000Vdc out, 480V 3p Input, Dual CCS1, All-in-One, Cellular, RFID. Check product availability with Supply Chain Team. (Discount equivalent new charger sale price by 25% for pre-owned price)</v>
      </c>
      <c r="D970" s="13" t="str">
        <f t="shared" si="39"/>
        <v>ICE</v>
      </c>
      <c r="E970" s="14" t="str">
        <v>IDC-60-480-C1C1-AC1R-PO</v>
      </c>
      <c r="F970" s="13" t="str">
        <f t="shared" si="40"/>
        <v>IDC-60-480-C1C1-AC1R-PO</v>
      </c>
      <c r="G970" s="13">
        <v>1</v>
      </c>
      <c r="H970" s="11" t="str">
        <f>_xlfn.XLOOKUP(E970,[1]!pnp[Product Code],[1]!pnp[MSRP],"Legacy Product")</f>
        <v>25% Off New Charger Price</v>
      </c>
      <c r="I970" s="12"/>
      <c r="J970" s="11"/>
      <c r="K970" s="10"/>
      <c r="L970" s="9">
        <f t="shared" si="41"/>
        <v>966</v>
      </c>
      <c r="M970" s="8" t="str">
        <f>_xlfn.XLOOKUP(E970,[1]!pnp[Product Code],[1]!pnp[MSRP],"Legacy Product")</f>
        <v>25% Off New Charger Price</v>
      </c>
      <c r="N970" s="7" t="str">
        <f>_xlfn.XLOOKUP(E970,[1]!pnp[Product Code],[1]!pnp[OEM Customer (FT1)],"Legacy Product")</f>
        <v>25% Off New Charger Price</v>
      </c>
      <c r="O970" s="6" t="str">
        <f t="shared" si="42"/>
        <v/>
      </c>
    </row>
    <row r="971" spans="1:15" ht="29" x14ac:dyDescent="0.35">
      <c r="A971" s="14">
        <v>967</v>
      </c>
      <c r="B971" s="13" t="str">
        <f>_xlfn.XLOOKUP(E971,[1]!pnp[Product Code],[1]!pnp[Product Name],"Legacy Product")</f>
        <v>ICE-30 CCS1 (Pre-Owned)</v>
      </c>
      <c r="C971" s="13" t="str">
        <f>_xlfn.XLOOKUP(E971,[1]!pnp[Product Code],[1]!pnp[Product Description],"Legacy Product")</f>
        <v>Pre-Owned - DC Wallbox, 30kW max. output, 150 - 1000Vdc out, 480V 3p Input, CCS1 , Wallmount, Cellular, RFID. Check product availability with Supply Chain Team. (Discount equivalent new charger sale price by 25% for pre-owned price)</v>
      </c>
      <c r="D971" s="13" t="str">
        <f t="shared" si="39"/>
        <v>ICE</v>
      </c>
      <c r="E971" s="14" t="str">
        <v>IDC-30-480-C1-WC1R-PO</v>
      </c>
      <c r="F971" s="13" t="str">
        <f t="shared" si="40"/>
        <v>IDC-30-480-C1-WC1R-PO</v>
      </c>
      <c r="G971" s="13">
        <v>1</v>
      </c>
      <c r="H971" s="11" t="str">
        <f>_xlfn.XLOOKUP(E971,[1]!pnp[Product Code],[1]!pnp[MSRP],"Legacy Product")</f>
        <v>25% Off New Charger Price</v>
      </c>
      <c r="I971" s="12"/>
      <c r="J971" s="11"/>
      <c r="K971" s="10"/>
      <c r="L971" s="9">
        <f t="shared" si="41"/>
        <v>967</v>
      </c>
      <c r="M971" s="8" t="str">
        <f>_xlfn.XLOOKUP(E971,[1]!pnp[Product Code],[1]!pnp[MSRP],"Legacy Product")</f>
        <v>25% Off New Charger Price</v>
      </c>
      <c r="N971" s="7" t="str">
        <f>_xlfn.XLOOKUP(E971,[1]!pnp[Product Code],[1]!pnp[OEM Customer (FT1)],"Legacy Product")</f>
        <v>25% Off New Charger Price</v>
      </c>
      <c r="O971" s="6" t="str">
        <f t="shared" si="42"/>
        <v/>
      </c>
    </row>
    <row r="972" spans="1:15" ht="29" x14ac:dyDescent="0.35">
      <c r="A972" s="14">
        <v>968</v>
      </c>
      <c r="B972" s="13" t="str">
        <f>_xlfn.XLOOKUP(E972,[1]!pnp[Product Code],[1]!pnp[Product Name],"Legacy Product")</f>
        <v>ICE-30 CCS1 Long / CCS1 Long (Pre-Owned)</v>
      </c>
      <c r="C972" s="13" t="str">
        <f>_xlfn.XLOOKUP(E972,[1]!pnp[Product Code],[1]!pnp[Product Description],"Legacy Product")</f>
        <v>Pre-Owned - DC Wallbox, 30kW max. output, 150 - 1000Vdc out, 480V 3p Input, Dual CCS1 (200A, 25ft), Wallmount, Cellular, RFID. Check product availability with Supply Chain Team. (Discount equivalent new charger sale price by 25% for pre-owned price)</v>
      </c>
      <c r="D972" s="13" t="str">
        <f t="shared" si="39"/>
        <v>ICE</v>
      </c>
      <c r="E972" s="14" t="str">
        <v>IDC-30-480-C1LC1L-WC1R-PO</v>
      </c>
      <c r="F972" s="13" t="str">
        <f t="shared" si="40"/>
        <v>IDC-30-480-C1LC1L-WC1R-PO</v>
      </c>
      <c r="G972" s="13">
        <v>1</v>
      </c>
      <c r="H972" s="11" t="str">
        <f>_xlfn.XLOOKUP(E972,[1]!pnp[Product Code],[1]!pnp[MSRP],"Legacy Product")</f>
        <v>25% Off New Charger Price</v>
      </c>
      <c r="I972" s="12"/>
      <c r="J972" s="11"/>
      <c r="K972" s="10"/>
      <c r="L972" s="9">
        <f t="shared" si="41"/>
        <v>968</v>
      </c>
      <c r="M972" s="8" t="str">
        <f>_xlfn.XLOOKUP(E972,[1]!pnp[Product Code],[1]!pnp[MSRP],"Legacy Product")</f>
        <v>25% Off New Charger Price</v>
      </c>
      <c r="N972" s="7" t="str">
        <f>_xlfn.XLOOKUP(E972,[1]!pnp[Product Code],[1]!pnp[OEM Customer (FT1)],"Legacy Product")</f>
        <v>25% Off New Charger Price</v>
      </c>
      <c r="O972" s="6" t="str">
        <f t="shared" si="42"/>
        <v/>
      </c>
    </row>
    <row r="973" spans="1:15" ht="29" x14ac:dyDescent="0.35">
      <c r="A973" s="14">
        <v>969</v>
      </c>
      <c r="B973" s="13" t="str">
        <f>_xlfn.XLOOKUP(E973,[1]!pnp[Product Code],[1]!pnp[Product Name],"Legacy Product")</f>
        <v>ICE-30 CCS1 / CCS1 (Pre-Owned)</v>
      </c>
      <c r="C973" s="13" t="str">
        <f>_xlfn.XLOOKUP(E973,[1]!pnp[Product Code],[1]!pnp[Product Description],"Legacy Product")</f>
        <v>Pre-Owned - DC Wallbox, 30kW max. output, 150 - 1000Vdc out, 480V 3p Input, Dual CCS1, Wallmount, Cellular, RFID. Check product availability with Supply Chain Team. (Discount equivalent new charger sale price by 25% for pre-owned price)</v>
      </c>
      <c r="D973" s="13" t="str">
        <f t="shared" si="39"/>
        <v>ICE</v>
      </c>
      <c r="E973" s="14" t="str">
        <v>IDC-30-480-C1C1-WC1R-PO</v>
      </c>
      <c r="F973" s="13" t="str">
        <f t="shared" si="40"/>
        <v>IDC-30-480-C1C1-WC1R-PO</v>
      </c>
      <c r="G973" s="13">
        <v>1</v>
      </c>
      <c r="H973" s="11" t="str">
        <f>_xlfn.XLOOKUP(E973,[1]!pnp[Product Code],[1]!pnp[MSRP],"Legacy Product")</f>
        <v>25% Off New Charger Price</v>
      </c>
      <c r="I973" s="12"/>
      <c r="J973" s="11"/>
      <c r="K973" s="10"/>
      <c r="L973" s="9">
        <f t="shared" si="41"/>
        <v>969</v>
      </c>
      <c r="M973" s="8" t="str">
        <f>_xlfn.XLOOKUP(E973,[1]!pnp[Product Code],[1]!pnp[MSRP],"Legacy Product")</f>
        <v>25% Off New Charger Price</v>
      </c>
      <c r="N973" s="7" t="str">
        <f>_xlfn.XLOOKUP(E973,[1]!pnp[Product Code],[1]!pnp[OEM Customer (FT1)],"Legacy Product")</f>
        <v>25% Off New Charger Price</v>
      </c>
      <c r="O973" s="6" t="str">
        <f t="shared" si="42"/>
        <v/>
      </c>
    </row>
    <row r="974" spans="1:15" x14ac:dyDescent="0.35">
      <c r="A974" s="14">
        <v>970</v>
      </c>
      <c r="B974" s="13" t="str">
        <f>_xlfn.XLOOKUP(E974,[1]!pnp[Product Code],[1]!pnp[Product Name],"Legacy Product")</f>
        <v>Preventative Maintenance Custom</v>
      </c>
      <c r="C974" s="13" t="str">
        <f>_xlfn.XLOOKUP(E974,[1]!pnp[Product Code],[1]!pnp[Product Description],"Legacy Product")</f>
        <v>Preventative Maintenance - Custom Service</v>
      </c>
      <c r="D974" s="13" t="str">
        <f t="shared" si="39"/>
        <v>ICE</v>
      </c>
      <c r="E974" s="14" t="str">
        <v>PM-CUSTOM</v>
      </c>
      <c r="F974" s="13" t="str">
        <f t="shared" si="40"/>
        <v>PM-CUSTOM</v>
      </c>
      <c r="G974" s="13">
        <v>1</v>
      </c>
      <c r="H974" s="11">
        <f>_xlfn.XLOOKUP(E974,[1]!pnp[Product Code],[1]!pnp[MSRP],"Legacy Product")</f>
        <v>0</v>
      </c>
      <c r="I974" s="12"/>
      <c r="J974" s="11"/>
      <c r="K974" s="10"/>
      <c r="L974" s="9">
        <f t="shared" si="41"/>
        <v>970</v>
      </c>
      <c r="M974" s="8">
        <f>_xlfn.XLOOKUP(E974,[1]!pnp[Product Code],[1]!pnp[MSRP],"Legacy Product")</f>
        <v>0</v>
      </c>
      <c r="N974" s="7">
        <f>_xlfn.XLOOKUP(E974,[1]!pnp[Product Code],[1]!pnp[OEM Customer (FT1)],"Legacy Product")</f>
        <v>0</v>
      </c>
      <c r="O974" s="6" t="str">
        <f t="shared" si="42"/>
        <v/>
      </c>
    </row>
    <row r="975" spans="1:15" x14ac:dyDescent="0.35">
      <c r="A975" s="14">
        <v>971</v>
      </c>
      <c r="B975" s="13" t="str">
        <f>_xlfn.XLOOKUP(E975,[1]!pnp[Product Code],[1]!pnp[Product Name],"Legacy Product")</f>
        <v>DCWB Backing Plate for ICE-30</v>
      </c>
      <c r="C975" s="13" t="str">
        <f>_xlfn.XLOOKUP(E975,[1]!pnp[Product Code],[1]!pnp[Product Description],"Legacy Product")</f>
        <v>Rapid Adapter plate used to accommodate ICE-30 bolt pattern on Jet Cutting Premium Pedestal &amp; Mobile Cart</v>
      </c>
      <c r="D975" s="13" t="str">
        <f t="shared" si="39"/>
        <v>ICE</v>
      </c>
      <c r="E975" s="14" t="str">
        <v>RMA-DCB</v>
      </c>
      <c r="F975" s="13" t="str">
        <f t="shared" si="40"/>
        <v>RMA-DCB</v>
      </c>
      <c r="G975" s="13">
        <v>1</v>
      </c>
      <c r="H975" s="11">
        <f>_xlfn.XLOOKUP(E975,[1]!pnp[Product Code],[1]!pnp[MSRP],"Legacy Product")</f>
        <v>246</v>
      </c>
      <c r="I975" s="12"/>
      <c r="J975" s="11"/>
      <c r="K975" s="10"/>
      <c r="L975" s="9">
        <f t="shared" si="41"/>
        <v>971</v>
      </c>
      <c r="M975" s="8">
        <f>_xlfn.XLOOKUP(E975,[1]!pnp[Product Code],[1]!pnp[MSRP],"Legacy Product")</f>
        <v>246</v>
      </c>
      <c r="N975" s="7">
        <f>_xlfn.XLOOKUP(E975,[1]!pnp[Product Code],[1]!pnp[OEM Customer (FT1)],"Legacy Product")</f>
        <v>246</v>
      </c>
      <c r="O975" s="6">
        <f t="shared" si="42"/>
        <v>0</v>
      </c>
    </row>
    <row r="976" spans="1:15" x14ac:dyDescent="0.35">
      <c r="A976" s="14">
        <v>972</v>
      </c>
      <c r="B976" s="13" t="str">
        <f>_xlfn.XLOOKUP(E976,[1]!pnp[Product Code],[1]!pnp[Product Name],"Legacy Product")</f>
        <v>30kW Power Module</v>
      </c>
      <c r="C976" s="13" t="str">
        <f>_xlfn.XLOOKUP(E976,[1]!pnp[Product Code],[1]!pnp[Product Description],"Legacy Product")</f>
        <v>REG1K0100U Infy Power Module for ICE-60, ICE-120 &amp; ICE-180 (Sourced from China)</v>
      </c>
      <c r="D976" s="13" t="str">
        <f t="shared" si="39"/>
        <v>ICE</v>
      </c>
      <c r="E976" s="14" t="str">
        <v>I-SE-PM-PSU-1000V-C</v>
      </c>
      <c r="F976" s="13" t="str">
        <f t="shared" si="40"/>
        <v>I-SE-PM-PSU-1000V-C</v>
      </c>
      <c r="G976" s="13">
        <v>1</v>
      </c>
      <c r="H976" s="11">
        <f>_xlfn.XLOOKUP(E976,[1]!pnp[Product Code],[1]!pnp[MSRP],"Legacy Product")</f>
        <v>17500</v>
      </c>
      <c r="I976" s="12"/>
      <c r="J976" s="11"/>
      <c r="K976" s="10"/>
      <c r="L976" s="9">
        <f t="shared" si="41"/>
        <v>972</v>
      </c>
      <c r="M976" s="8">
        <f>_xlfn.XLOOKUP(E976,[1]!pnp[Product Code],[1]!pnp[MSRP],"Legacy Product")</f>
        <v>17500</v>
      </c>
      <c r="N976" s="7">
        <f>_xlfn.XLOOKUP(E976,[1]!pnp[Product Code],[1]!pnp[OEM Customer (FT1)],"Legacy Product")</f>
        <v>17500</v>
      </c>
      <c r="O976" s="6">
        <f t="shared" si="42"/>
        <v>0</v>
      </c>
    </row>
    <row r="977" spans="1:15" x14ac:dyDescent="0.35">
      <c r="A977" s="14">
        <v>973</v>
      </c>
      <c r="B977" s="13" t="str">
        <f>_xlfn.XLOOKUP(E977,[1]!pnp[Product Code],[1]!pnp[Product Name],"Legacy Product")</f>
        <v>Rema CCS1 150A - 16ft</v>
      </c>
      <c r="C977" s="13" t="str">
        <f>_xlfn.XLOOKUP(E977,[1]!pnp[Product Code],[1]!pnp[Product Description],"Legacy Product")</f>
        <v>Rema CCS1 150A - 16ft Charging Cable for ICE-30 Chargers</v>
      </c>
      <c r="D977" s="13" t="str">
        <f t="shared" si="39"/>
        <v>ICE</v>
      </c>
      <c r="E977" s="14" t="str">
        <v>RMSC-C1-150-16-V2</v>
      </c>
      <c r="F977" s="13" t="str">
        <f t="shared" si="40"/>
        <v>RMSC-C1-150-16-V2</v>
      </c>
      <c r="G977" s="13">
        <v>1</v>
      </c>
      <c r="H977" s="11">
        <f>_xlfn.XLOOKUP(E977,[1]!pnp[Product Code],[1]!pnp[MSRP],"Legacy Product")</f>
        <v>1600</v>
      </c>
      <c r="I977" s="12"/>
      <c r="J977" s="11"/>
      <c r="K977" s="10"/>
      <c r="L977" s="9">
        <f t="shared" si="41"/>
        <v>973</v>
      </c>
      <c r="M977" s="8">
        <f>_xlfn.XLOOKUP(E977,[1]!pnp[Product Code],[1]!pnp[MSRP],"Legacy Product")</f>
        <v>1600</v>
      </c>
      <c r="N977" s="7">
        <f>_xlfn.XLOOKUP(E977,[1]!pnp[Product Code],[1]!pnp[OEM Customer (FT1)],"Legacy Product")</f>
        <v>1600</v>
      </c>
      <c r="O977" s="6">
        <f t="shared" si="42"/>
        <v>0</v>
      </c>
    </row>
    <row r="978" spans="1:15" x14ac:dyDescent="0.35">
      <c r="A978" s="14">
        <v>974</v>
      </c>
      <c r="B978" s="13" t="str">
        <f>_xlfn.XLOOKUP(E978,[1]!pnp[Product Code],[1]!pnp[Product Name],"Legacy Product")</f>
        <v>Rema CCS1 150A - 18ft</v>
      </c>
      <c r="C978" s="13" t="str">
        <f>_xlfn.XLOOKUP(E978,[1]!pnp[Product Code],[1]!pnp[Product Description],"Legacy Product")</f>
        <v>Rema CCS1 150A - 18ft Charging Cable for Terra 54, 54 HV Chargers</v>
      </c>
      <c r="D978" s="13" t="str">
        <f t="shared" si="39"/>
        <v>ICE</v>
      </c>
      <c r="E978" s="14" t="str">
        <v>RMSC-C1-150-18-C</v>
      </c>
      <c r="F978" s="13" t="str">
        <f t="shared" si="40"/>
        <v>RMSC-C1-150-18-C</v>
      </c>
      <c r="G978" s="13">
        <v>1</v>
      </c>
      <c r="H978" s="11">
        <f>_xlfn.XLOOKUP(E978,[1]!pnp[Product Code],[1]!pnp[MSRP],"Legacy Product")</f>
        <v>4060</v>
      </c>
      <c r="I978" s="12"/>
      <c r="J978" s="11"/>
      <c r="K978" s="10"/>
      <c r="L978" s="9">
        <f t="shared" si="41"/>
        <v>974</v>
      </c>
      <c r="M978" s="8">
        <f>_xlfn.XLOOKUP(E978,[1]!pnp[Product Code],[1]!pnp[MSRP],"Legacy Product")</f>
        <v>4060</v>
      </c>
      <c r="N978" s="7">
        <f>_xlfn.XLOOKUP(E978,[1]!pnp[Product Code],[1]!pnp[OEM Customer (FT1)],"Legacy Product")</f>
        <v>4060</v>
      </c>
      <c r="O978" s="6">
        <f t="shared" si="42"/>
        <v>0</v>
      </c>
    </row>
    <row r="979" spans="1:15" x14ac:dyDescent="0.35">
      <c r="A979" s="14">
        <v>975</v>
      </c>
      <c r="B979" s="13" t="str">
        <f>_xlfn.XLOOKUP(E979,[1]!pnp[Product Code],[1]!pnp[Product Name],"Legacy Product")</f>
        <v>Rema CCS1 150A - 21ft</v>
      </c>
      <c r="C979" s="13" t="str">
        <f>_xlfn.XLOOKUP(E979,[1]!pnp[Product Code],[1]!pnp[Product Description],"Legacy Product")</f>
        <v>Rema CCS1 150A - 21ft Charging Cable for Terra 54, 54 HV Chargers (While Supplies Last. Supplied by ABB)</v>
      </c>
      <c r="D979" s="13" t="str">
        <f t="shared" ref="D979:D1036" si="43">IF(OR(LEFT(E979,3)="ADC",LEFT(E979,3)="AL2"), "ABB E-mobility Inc.", "ICE")</f>
        <v>ICE</v>
      </c>
      <c r="E979" s="14" t="str">
        <v>RMSC-C1-150-21-C</v>
      </c>
      <c r="F979" s="13" t="str">
        <f t="shared" ref="F979:F1036" si="44">E979</f>
        <v>RMSC-C1-150-21-C</v>
      </c>
      <c r="G979" s="13">
        <v>1</v>
      </c>
      <c r="H979" s="11">
        <f>_xlfn.XLOOKUP(E979,[1]!pnp[Product Code],[1]!pnp[MSRP],"Legacy Product")</f>
        <v>7290</v>
      </c>
      <c r="I979" s="12"/>
      <c r="J979" s="11"/>
      <c r="K979" s="10"/>
      <c r="L979" s="9">
        <f t="shared" ref="L979:L1036" si="45">A979</f>
        <v>975</v>
      </c>
      <c r="M979" s="8">
        <f>_xlfn.XLOOKUP(E979,[1]!pnp[Product Code],[1]!pnp[MSRP],"Legacy Product")</f>
        <v>7290</v>
      </c>
      <c r="N979" s="7">
        <f>_xlfn.XLOOKUP(E979,[1]!pnp[Product Code],[1]!pnp[OEM Customer (FT1)],"Legacy Product")</f>
        <v>7290</v>
      </c>
      <c r="O979" s="6">
        <f t="shared" si="42"/>
        <v>0</v>
      </c>
    </row>
    <row r="980" spans="1:15" x14ac:dyDescent="0.35">
      <c r="A980" s="14">
        <v>976</v>
      </c>
      <c r="B980" s="13" t="str">
        <f>_xlfn.XLOOKUP(E980,[1]!pnp[Product Code],[1]!pnp[Product Name],"Legacy Product")</f>
        <v>Rema CCS1 150A - 25ft</v>
      </c>
      <c r="C980" s="13" t="str">
        <f>_xlfn.XLOOKUP(E980,[1]!pnp[Product Code],[1]!pnp[Product Description],"Legacy Product")</f>
        <v>Rema CCS1 150A - 25ft Charging Cable for ICE-30 Chargers</v>
      </c>
      <c r="D980" s="13" t="str">
        <f t="shared" si="43"/>
        <v>ICE</v>
      </c>
      <c r="E980" s="14" t="str">
        <v>RMSC-C1-150-25-U</v>
      </c>
      <c r="F980" s="13" t="str">
        <f t="shared" si="44"/>
        <v>RMSC-C1-150-25-U</v>
      </c>
      <c r="G980" s="13">
        <v>1</v>
      </c>
      <c r="H980" s="11">
        <f>_xlfn.XLOOKUP(E980,[1]!pnp[Product Code],[1]!pnp[MSRP],"Legacy Product")</f>
        <v>2400</v>
      </c>
      <c r="I980" s="12"/>
      <c r="J980" s="11"/>
      <c r="K980" s="10"/>
      <c r="L980" s="9">
        <f t="shared" si="45"/>
        <v>976</v>
      </c>
      <c r="M980" s="8">
        <f>_xlfn.XLOOKUP(E980,[1]!pnp[Product Code],[1]!pnp[MSRP],"Legacy Product")</f>
        <v>2400</v>
      </c>
      <c r="N980" s="7">
        <f>_xlfn.XLOOKUP(E980,[1]!pnp[Product Code],[1]!pnp[OEM Customer (FT1)],"Legacy Product")</f>
        <v>2400</v>
      </c>
      <c r="O980" s="6">
        <f t="shared" si="42"/>
        <v>0</v>
      </c>
    </row>
    <row r="981" spans="1:15" x14ac:dyDescent="0.35">
      <c r="A981" s="14">
        <v>977</v>
      </c>
      <c r="B981" s="13" t="str">
        <f>_xlfn.XLOOKUP(E981,[1]!pnp[Product Code],[1]!pnp[Product Name],"Legacy Product")</f>
        <v>Rema CCS1 200A - 21ft</v>
      </c>
      <c r="C981" s="13" t="str">
        <f>_xlfn.XLOOKUP(E981,[1]!pnp[Product Code],[1]!pnp[Product Description],"Legacy Product")</f>
        <v>Rema CCS1 200A - 21ft Charging Cable for Terra AiO (While Supplies Last)</v>
      </c>
      <c r="D981" s="13" t="str">
        <f t="shared" si="43"/>
        <v>ICE</v>
      </c>
      <c r="E981" s="14" t="str">
        <v>RMSC-C1-200-21-C</v>
      </c>
      <c r="F981" s="13" t="str">
        <f t="shared" si="44"/>
        <v>RMSC-C1-200-21-C</v>
      </c>
      <c r="G981" s="13">
        <v>1</v>
      </c>
      <c r="H981" s="11">
        <f>_xlfn.XLOOKUP(E981,[1]!pnp[Product Code],[1]!pnp[MSRP],"Legacy Product")</f>
        <v>2147.69</v>
      </c>
      <c r="I981" s="12"/>
      <c r="J981" s="11"/>
      <c r="K981" s="10"/>
      <c r="L981" s="9">
        <f t="shared" si="45"/>
        <v>977</v>
      </c>
      <c r="M981" s="8">
        <f>_xlfn.XLOOKUP(E981,[1]!pnp[Product Code],[1]!pnp[MSRP],"Legacy Product")</f>
        <v>2147.69</v>
      </c>
      <c r="N981" s="7">
        <f>_xlfn.XLOOKUP(E981,[1]!pnp[Product Code],[1]!pnp[OEM Customer (FT1)],"Legacy Product")</f>
        <v>2147.69</v>
      </c>
      <c r="O981" s="6">
        <f t="shared" si="42"/>
        <v>0</v>
      </c>
    </row>
    <row r="982" spans="1:15" x14ac:dyDescent="0.35">
      <c r="A982" s="14">
        <v>978</v>
      </c>
      <c r="B982" s="13" t="str">
        <f>_xlfn.XLOOKUP(E982,[1]!pnp[Product Code],[1]!pnp[Product Name],"Legacy Product")</f>
        <v>Rema CCS1 200A - 25ft</v>
      </c>
      <c r="C982" s="13" t="str">
        <f>_xlfn.XLOOKUP(E982,[1]!pnp[Product Code],[1]!pnp[Product Description],"Legacy Product")</f>
        <v>Rema CCS1 200A - 25ft Charging Cable for ICE AiO Chargers &amp; Dispensers</v>
      </c>
      <c r="D982" s="13" t="str">
        <f t="shared" si="43"/>
        <v>ICE</v>
      </c>
      <c r="E982" s="14" t="str">
        <v>RMSC-C1-200-25-U</v>
      </c>
      <c r="F982" s="13" t="str">
        <f t="shared" si="44"/>
        <v>RMSC-C1-200-25-U</v>
      </c>
      <c r="G982" s="13">
        <v>1</v>
      </c>
      <c r="H982" s="11">
        <f>_xlfn.XLOOKUP(E982,[1]!pnp[Product Code],[1]!pnp[MSRP],"Legacy Product")</f>
        <v>2700</v>
      </c>
      <c r="I982" s="12"/>
      <c r="J982" s="11"/>
      <c r="K982" s="10"/>
      <c r="L982" s="9">
        <f t="shared" si="45"/>
        <v>978</v>
      </c>
      <c r="M982" s="8">
        <f>_xlfn.XLOOKUP(E982,[1]!pnp[Product Code],[1]!pnp[MSRP],"Legacy Product")</f>
        <v>2700</v>
      </c>
      <c r="N982" s="7">
        <f>_xlfn.XLOOKUP(E982,[1]!pnp[Product Code],[1]!pnp[OEM Customer (FT1)],"Legacy Product")</f>
        <v>2700</v>
      </c>
      <c r="O982" s="6">
        <f t="shared" si="42"/>
        <v>0</v>
      </c>
    </row>
    <row r="983" spans="1:15" x14ac:dyDescent="0.35">
      <c r="A983" s="14">
        <v>979</v>
      </c>
      <c r="B983" s="13" t="str">
        <f>_xlfn.XLOOKUP(E983,[1]!pnp[Product Code],[1]!pnp[Product Name],"Legacy Product")</f>
        <v>Rema CCS1 200A - 16ft</v>
      </c>
      <c r="C983" s="13" t="str">
        <f>_xlfn.XLOOKUP(E983,[1]!pnp[Product Code],[1]!pnp[Product Description],"Legacy Product")</f>
        <v>Rema CCS1 200A -16ft Charging Cable for ICE AiO Chargers &amp; Dispensers</v>
      </c>
      <c r="D983" s="13" t="str">
        <f t="shared" si="43"/>
        <v>ICE</v>
      </c>
      <c r="E983" s="14" t="str">
        <v>RMSC-C1-200-16-V2</v>
      </c>
      <c r="F983" s="13" t="str">
        <f t="shared" si="44"/>
        <v>RMSC-C1-200-16-V2</v>
      </c>
      <c r="G983" s="13">
        <v>1</v>
      </c>
      <c r="H983" s="11">
        <f>_xlfn.XLOOKUP(E983,[1]!pnp[Product Code],[1]!pnp[MSRP],"Legacy Product")</f>
        <v>1980</v>
      </c>
      <c r="I983" s="12"/>
      <c r="J983" s="11"/>
      <c r="K983" s="10"/>
      <c r="L983" s="9">
        <f t="shared" si="45"/>
        <v>979</v>
      </c>
      <c r="M983" s="8">
        <f>_xlfn.XLOOKUP(E983,[1]!pnp[Product Code],[1]!pnp[MSRP],"Legacy Product")</f>
        <v>1980</v>
      </c>
      <c r="N983" s="7">
        <f>_xlfn.XLOOKUP(E983,[1]!pnp[Product Code],[1]!pnp[OEM Customer (FT1)],"Legacy Product")</f>
        <v>1980</v>
      </c>
      <c r="O983" s="6">
        <f t="shared" si="42"/>
        <v>0</v>
      </c>
    </row>
    <row r="984" spans="1:15" x14ac:dyDescent="0.35">
      <c r="A984" s="14">
        <v>980</v>
      </c>
      <c r="B984" s="13" t="str">
        <f>_xlfn.XLOOKUP(E984,[1]!pnp[Product Code],[1]!pnp[Product Name],"Legacy Product")</f>
        <v>Rema CCS1 300A - 16ft</v>
      </c>
      <c r="C984" s="13" t="str">
        <f>_xlfn.XLOOKUP(E984,[1]!pnp[Product Code],[1]!pnp[Product Description],"Legacy Product")</f>
        <v>Rema CCS1 300A - 16ft Charging Cable for ICE AiO HC Chargers &amp; Dispensers</v>
      </c>
      <c r="D984" s="13" t="str">
        <f t="shared" si="43"/>
        <v>ICE</v>
      </c>
      <c r="E984" s="14" t="str">
        <v>RMSC-C1-300-16-U</v>
      </c>
      <c r="F984" s="13" t="str">
        <f t="shared" si="44"/>
        <v>RMSC-C1-300-16-U</v>
      </c>
      <c r="G984" s="13">
        <v>1</v>
      </c>
      <c r="H984" s="11">
        <f>_xlfn.XLOOKUP(E984,[1]!pnp[Product Code],[1]!pnp[MSRP],"Legacy Product")</f>
        <v>3300</v>
      </c>
      <c r="I984" s="12"/>
      <c r="J984" s="11"/>
      <c r="K984" s="10"/>
      <c r="L984" s="9">
        <f t="shared" si="45"/>
        <v>980</v>
      </c>
      <c r="M984" s="8">
        <f>_xlfn.XLOOKUP(E984,[1]!pnp[Product Code],[1]!pnp[MSRP],"Legacy Product")</f>
        <v>3300</v>
      </c>
      <c r="N984" s="7">
        <f>_xlfn.XLOOKUP(E984,[1]!pnp[Product Code],[1]!pnp[OEM Customer (FT1)],"Legacy Product")</f>
        <v>3300</v>
      </c>
      <c r="O984" s="6">
        <f t="shared" si="42"/>
        <v>0</v>
      </c>
    </row>
    <row r="985" spans="1:15" x14ac:dyDescent="0.35">
      <c r="A985" s="14">
        <v>981</v>
      </c>
      <c r="B985" s="13" t="str">
        <f>_xlfn.XLOOKUP(E985,[1]!pnp[Product Code],[1]!pnp[Product Name],"Legacy Product")</f>
        <v>Rema CCS1 300A - 25ft</v>
      </c>
      <c r="C985" s="13" t="str">
        <f>_xlfn.XLOOKUP(E985,[1]!pnp[Product Code],[1]!pnp[Product Description],"Legacy Product")</f>
        <v>Rema CCS1 300A - 25ft Charging Cable for ICE AiO HC Chargers &amp; Dispensers</v>
      </c>
      <c r="D985" s="13" t="str">
        <f t="shared" si="43"/>
        <v>ICE</v>
      </c>
      <c r="E985" s="14" t="str">
        <v>RMSC-C1-300-25-U</v>
      </c>
      <c r="F985" s="13" t="str">
        <f t="shared" si="44"/>
        <v>RMSC-C1-300-25-U</v>
      </c>
      <c r="G985" s="13">
        <v>1</v>
      </c>
      <c r="H985" s="11">
        <f>_xlfn.XLOOKUP(E985,[1]!pnp[Product Code],[1]!pnp[MSRP],"Legacy Product")</f>
        <v>4360</v>
      </c>
      <c r="I985" s="12"/>
      <c r="J985" s="11"/>
      <c r="K985" s="10"/>
      <c r="L985" s="9">
        <f t="shared" si="45"/>
        <v>981</v>
      </c>
      <c r="M985" s="8">
        <f>_xlfn.XLOOKUP(E985,[1]!pnp[Product Code],[1]!pnp[MSRP],"Legacy Product")</f>
        <v>4360</v>
      </c>
      <c r="N985" s="7">
        <f>_xlfn.XLOOKUP(E985,[1]!pnp[Product Code],[1]!pnp[OEM Customer (FT1)],"Legacy Product")</f>
        <v>4360</v>
      </c>
      <c r="O985" s="6">
        <f t="shared" si="42"/>
        <v>0</v>
      </c>
    </row>
    <row r="986" spans="1:15" x14ac:dyDescent="0.35">
      <c r="A986" s="14">
        <v>982</v>
      </c>
      <c r="B986" s="13" t="str">
        <f>_xlfn.XLOOKUP(E986,[1]!pnp[Product Code],[1]!pnp[Product Name],"Legacy Product")</f>
        <v>Rema CCS1 300A - 25ft Version 2</v>
      </c>
      <c r="C986" s="13" t="str">
        <f>_xlfn.XLOOKUP(E986,[1]!pnp[Product Code],[1]!pnp[Product Description],"Legacy Product")</f>
        <v>Rema CCS1 300A - 25ft Charging Cable for ICE AiO HC Chargers &amp; Dispensers</v>
      </c>
      <c r="D986" s="13" t="str">
        <f t="shared" si="43"/>
        <v>ICE</v>
      </c>
      <c r="E986" s="14" t="str">
        <v>RMSC-C1-300-25-V2</v>
      </c>
      <c r="F986" s="13" t="str">
        <f t="shared" si="44"/>
        <v>RMSC-C1-300-25-V2</v>
      </c>
      <c r="G986" s="13">
        <v>1</v>
      </c>
      <c r="H986" s="11">
        <f>_xlfn.XLOOKUP(E986,[1]!pnp[Product Code],[1]!pnp[MSRP],"Legacy Product")</f>
        <v>4360</v>
      </c>
      <c r="I986" s="12"/>
      <c r="J986" s="11"/>
      <c r="K986" s="10"/>
      <c r="L986" s="9">
        <f t="shared" si="45"/>
        <v>982</v>
      </c>
      <c r="M986" s="8">
        <f>_xlfn.XLOOKUP(E986,[1]!pnp[Product Code],[1]!pnp[MSRP],"Legacy Product")</f>
        <v>4360</v>
      </c>
      <c r="N986" s="7">
        <f>_xlfn.XLOOKUP(E986,[1]!pnp[Product Code],[1]!pnp[OEM Customer (FT1)],"Legacy Product")</f>
        <v>4360</v>
      </c>
      <c r="O986" s="6">
        <f t="shared" si="42"/>
        <v>0</v>
      </c>
    </row>
    <row r="987" spans="1:15" x14ac:dyDescent="0.35">
      <c r="A987" s="14">
        <v>983</v>
      </c>
      <c r="B987" s="13" t="str">
        <f>_xlfn.XLOOKUP(E987,[1]!pnp[Product Code],[1]!pnp[Product Name],"Legacy Product")</f>
        <v>Rema CCS1 65A - 23ft</v>
      </c>
      <c r="C987" s="13" t="str">
        <f>_xlfn.XLOOKUP(E987,[1]!pnp[Product Code],[1]!pnp[Product Description],"Legacy Product")</f>
        <v>Rema CCS1 65A - 23ft Charging Cable for ABB DCWB Chargers</v>
      </c>
      <c r="D987" s="13" t="str">
        <f t="shared" si="43"/>
        <v>ICE</v>
      </c>
      <c r="E987" s="14" t="str">
        <v>RMSC-C1-65-23-C</v>
      </c>
      <c r="F987" s="13" t="str">
        <f t="shared" si="44"/>
        <v>RMSC-C1-65-23-C</v>
      </c>
      <c r="G987" s="13">
        <v>1</v>
      </c>
      <c r="H987" s="11">
        <f>_xlfn.XLOOKUP(E987,[1]!pnp[Product Code],[1]!pnp[MSRP],"Legacy Product")</f>
        <v>4190</v>
      </c>
      <c r="I987" s="12"/>
      <c r="J987" s="11"/>
      <c r="K987" s="10"/>
      <c r="L987" s="9">
        <f t="shared" si="45"/>
        <v>983</v>
      </c>
      <c r="M987" s="8">
        <f>_xlfn.XLOOKUP(E987,[1]!pnp[Product Code],[1]!pnp[MSRP],"Legacy Product")</f>
        <v>4190</v>
      </c>
      <c r="N987" s="7">
        <f>_xlfn.XLOOKUP(E987,[1]!pnp[Product Code],[1]!pnp[OEM Customer (FT1)],"Legacy Product")</f>
        <v>4190</v>
      </c>
      <c r="O987" s="6">
        <f t="shared" si="42"/>
        <v>0</v>
      </c>
    </row>
    <row r="988" spans="1:15" x14ac:dyDescent="0.35">
      <c r="A988" s="14">
        <v>984</v>
      </c>
      <c r="B988" s="13" t="str">
        <f>_xlfn.XLOOKUP(E988,[1]!pnp[Product Code],[1]!pnp[Product Name],"Legacy Product")</f>
        <v>Rental (LASO)</v>
      </c>
      <c r="C988" s="13" t="str">
        <f>_xlfn.XLOOKUP(E988,[1]!pnp[Product Code],[1]!pnp[Product Description],"Legacy Product")</f>
        <v>Rental (LA Service Office)</v>
      </c>
      <c r="D988" s="13" t="str">
        <f t="shared" si="43"/>
        <v>ICE</v>
      </c>
      <c r="E988" s="14" t="str">
        <v>RENTAL-LASO</v>
      </c>
      <c r="F988" s="13" t="str">
        <f t="shared" si="44"/>
        <v>RENTAL-LASO</v>
      </c>
      <c r="G988" s="13">
        <v>1</v>
      </c>
      <c r="H988" s="11">
        <f>_xlfn.XLOOKUP(E988,[1]!pnp[Product Code],[1]!pnp[MSRP],"Legacy Product")</f>
        <v>0</v>
      </c>
      <c r="I988" s="12"/>
      <c r="J988" s="11"/>
      <c r="K988" s="10"/>
      <c r="L988" s="9">
        <f t="shared" si="45"/>
        <v>984</v>
      </c>
      <c r="M988" s="8">
        <f>_xlfn.XLOOKUP(E988,[1]!pnp[Product Code],[1]!pnp[MSRP],"Legacy Product")</f>
        <v>0</v>
      </c>
      <c r="N988" s="7">
        <f>_xlfn.XLOOKUP(E988,[1]!pnp[Product Code],[1]!pnp[OEM Customer (FT1)],"Legacy Product")</f>
        <v>0</v>
      </c>
      <c r="O988" s="6" t="str">
        <f t="shared" si="42"/>
        <v/>
      </c>
    </row>
    <row r="989" spans="1:15" x14ac:dyDescent="0.35">
      <c r="A989" s="14">
        <v>985</v>
      </c>
      <c r="B989" s="13" t="str">
        <f>_xlfn.XLOOKUP(E989,[1]!pnp[Product Code],[1]!pnp[Product Name],"Legacy Product")</f>
        <v>Restocking Fee</v>
      </c>
      <c r="C989" s="13" t="str">
        <f>_xlfn.XLOOKUP(E989,[1]!pnp[Product Code],[1]!pnp[Product Description],"Legacy Product")</f>
        <v>Restocking Fee for Order Cancellation.  Price to be determined based on the project.</v>
      </c>
      <c r="D989" s="13" t="str">
        <f t="shared" si="43"/>
        <v>ICE</v>
      </c>
      <c r="E989" s="14" t="str">
        <v>RESTOCK-FEE</v>
      </c>
      <c r="F989" s="13" t="str">
        <f t="shared" si="44"/>
        <v>RESTOCK-FEE</v>
      </c>
      <c r="G989" s="13">
        <v>1</v>
      </c>
      <c r="H989" s="11">
        <f>_xlfn.XLOOKUP(E989,[1]!pnp[Product Code],[1]!pnp[MSRP],"Legacy Product")</f>
        <v>0</v>
      </c>
      <c r="I989" s="12"/>
      <c r="J989" s="11"/>
      <c r="K989" s="10"/>
      <c r="L989" s="9">
        <f t="shared" si="45"/>
        <v>985</v>
      </c>
      <c r="M989" s="8">
        <f>_xlfn.XLOOKUP(E989,[1]!pnp[Product Code],[1]!pnp[MSRP],"Legacy Product")</f>
        <v>0</v>
      </c>
      <c r="N989" s="7">
        <f>_xlfn.XLOOKUP(E989,[1]!pnp[Product Code],[1]!pnp[OEM Customer (FT1)],"Legacy Product")</f>
        <v>0</v>
      </c>
      <c r="O989" s="6" t="str">
        <f t="shared" si="42"/>
        <v/>
      </c>
    </row>
    <row r="990" spans="1:15" x14ac:dyDescent="0.35">
      <c r="A990" s="14">
        <v>986</v>
      </c>
      <c r="B990" s="13" t="str">
        <f>_xlfn.XLOOKUP(E990,[1]!pnp[Product Code],[1]!pnp[Product Name],"Legacy Product")</f>
        <v>Software Miscellaneous for Fedex, Energy Management Consultation</v>
      </c>
      <c r="C990" s="13" t="str">
        <f>_xlfn.XLOOKUP(E990,[1]!pnp[Product Code],[1]!pnp[Product Description],"Legacy Product")</f>
        <v>Review for Load Management set-up per site. Service includes utility bill analysis, utility rate schedule entry in InControl, and load management policy creation within InControl</v>
      </c>
      <c r="D990" s="13" t="str">
        <f t="shared" si="43"/>
        <v>ICE</v>
      </c>
      <c r="E990" s="14" t="str">
        <v>SW-MISC-F-EMC</v>
      </c>
      <c r="F990" s="13" t="str">
        <f t="shared" si="44"/>
        <v>SW-MISC-F-EMC</v>
      </c>
      <c r="G990" s="13">
        <v>1</v>
      </c>
      <c r="H990" s="11">
        <f>_xlfn.XLOOKUP(E990,[1]!pnp[Product Code],[1]!pnp[MSRP],"Legacy Product")</f>
        <v>250</v>
      </c>
      <c r="I990" s="12"/>
      <c r="J990" s="11"/>
      <c r="K990" s="10"/>
      <c r="L990" s="9">
        <f t="shared" si="45"/>
        <v>986</v>
      </c>
      <c r="M990" s="8">
        <f>_xlfn.XLOOKUP(E990,[1]!pnp[Product Code],[1]!pnp[MSRP],"Legacy Product")</f>
        <v>250</v>
      </c>
      <c r="N990" s="7">
        <f>_xlfn.XLOOKUP(E990,[1]!pnp[Product Code],[1]!pnp[OEM Customer (FT1)],"Legacy Product")</f>
        <v>250</v>
      </c>
      <c r="O990" s="6">
        <f t="shared" si="42"/>
        <v>0</v>
      </c>
    </row>
    <row r="991" spans="1:15" x14ac:dyDescent="0.35">
      <c r="A991" s="14">
        <v>987</v>
      </c>
      <c r="B991" s="13" t="str">
        <f>_xlfn.XLOOKUP(E991,[1]!pnp[Product Code],[1]!pnp[Product Name],"Legacy Product")</f>
        <v>Riser Platform for ICE AiO</v>
      </c>
      <c r="C991" s="13" t="str">
        <f>_xlfn.XLOOKUP(E991,[1]!pnp[Product Code],[1]!pnp[Product Description],"Legacy Product")</f>
        <v>Riser Platform for ICE All-in-One Chargers</v>
      </c>
      <c r="D991" s="13" t="str">
        <f t="shared" si="43"/>
        <v>ICE</v>
      </c>
      <c r="E991" s="14" t="str">
        <v>RMA-DP-FD</v>
      </c>
      <c r="F991" s="13" t="str">
        <f t="shared" si="44"/>
        <v>RMA-DP-FD</v>
      </c>
      <c r="G991" s="13">
        <v>1</v>
      </c>
      <c r="H991" s="11">
        <f>_xlfn.XLOOKUP(E991,[1]!pnp[Product Code],[1]!pnp[MSRP],"Legacy Product")</f>
        <v>1028</v>
      </c>
      <c r="I991" s="12"/>
      <c r="J991" s="11"/>
      <c r="K991" s="10"/>
      <c r="L991" s="9">
        <f t="shared" si="45"/>
        <v>987</v>
      </c>
      <c r="M991" s="8">
        <f>_xlfn.XLOOKUP(E991,[1]!pnp[Product Code],[1]!pnp[MSRP],"Legacy Product")</f>
        <v>1028</v>
      </c>
      <c r="N991" s="7">
        <f>_xlfn.XLOOKUP(E991,[1]!pnp[Product Code],[1]!pnp[OEM Customer (FT1)],"Legacy Product")</f>
        <v>1028</v>
      </c>
      <c r="O991" s="6">
        <f t="shared" si="42"/>
        <v>0</v>
      </c>
    </row>
    <row r="992" spans="1:15" x14ac:dyDescent="0.35">
      <c r="A992" s="14">
        <v>988</v>
      </c>
      <c r="B992" s="13" t="str">
        <f>_xlfn.XLOOKUP(E992,[1]!pnp[Product Code],[1]!pnp[Product Name],"Legacy Product")</f>
        <v>Riser Platform for ICE Power Cabinet</v>
      </c>
      <c r="C992" s="13" t="str">
        <f>_xlfn.XLOOKUP(E992,[1]!pnp[Product Code],[1]!pnp[Product Description],"Legacy Product")</f>
        <v>Riser Platform for ICE High Power Cabinet</v>
      </c>
      <c r="D992" s="13" t="str">
        <f t="shared" si="43"/>
        <v>ICE</v>
      </c>
      <c r="E992" s="14" t="str">
        <v>RMA-RP-HPC</v>
      </c>
      <c r="F992" s="13" t="str">
        <f t="shared" si="44"/>
        <v>RMA-RP-HPC</v>
      </c>
      <c r="G992" s="13">
        <v>1</v>
      </c>
      <c r="H992" s="11">
        <f>_xlfn.XLOOKUP(E992,[1]!pnp[Product Code],[1]!pnp[MSRP],"Legacy Product")</f>
        <v>2250</v>
      </c>
      <c r="I992" s="12"/>
      <c r="J992" s="11"/>
      <c r="K992" s="10"/>
      <c r="L992" s="9">
        <f t="shared" si="45"/>
        <v>988</v>
      </c>
      <c r="M992" s="8">
        <f>_xlfn.XLOOKUP(E992,[1]!pnp[Product Code],[1]!pnp[MSRP],"Legacy Product")</f>
        <v>2250</v>
      </c>
      <c r="N992" s="7">
        <f>_xlfn.XLOOKUP(E992,[1]!pnp[Product Code],[1]!pnp[OEM Customer (FT1)],"Legacy Product")</f>
        <v>2250</v>
      </c>
      <c r="O992" s="6">
        <f t="shared" si="42"/>
        <v>0</v>
      </c>
    </row>
    <row r="993" spans="1:15" x14ac:dyDescent="0.35">
      <c r="A993" s="14">
        <v>989</v>
      </c>
      <c r="B993" s="13" t="str">
        <f>_xlfn.XLOOKUP(E993,[1]!pnp[Product Code],[1]!pnp[Product Name],"Legacy Product")</f>
        <v>Riser Platform for ICE Dispenser</v>
      </c>
      <c r="C993" s="13" t="str">
        <f>_xlfn.XLOOKUP(E993,[1]!pnp[Product Code],[1]!pnp[Product Description],"Legacy Product")</f>
        <v>Riser Platform for ICE High Power Dispenser</v>
      </c>
      <c r="D993" s="13" t="str">
        <f t="shared" si="43"/>
        <v>ICE</v>
      </c>
      <c r="E993" s="14" t="str">
        <v>RMA-RP-HPD</v>
      </c>
      <c r="F993" s="13" t="str">
        <f t="shared" si="44"/>
        <v>RMA-RP-HPD</v>
      </c>
      <c r="G993" s="13">
        <v>1</v>
      </c>
      <c r="H993" s="11">
        <f>_xlfn.XLOOKUP(E993,[1]!pnp[Product Code],[1]!pnp[MSRP],"Legacy Product")</f>
        <v>1028</v>
      </c>
      <c r="I993" s="12"/>
      <c r="J993" s="11"/>
      <c r="K993" s="10"/>
      <c r="L993" s="9">
        <f t="shared" si="45"/>
        <v>989</v>
      </c>
      <c r="M993" s="8">
        <f>_xlfn.XLOOKUP(E993,[1]!pnp[Product Code],[1]!pnp[MSRP],"Legacy Product")</f>
        <v>1028</v>
      </c>
      <c r="N993" s="7">
        <f>_xlfn.XLOOKUP(E993,[1]!pnp[Product Code],[1]!pnp[OEM Customer (FT1)],"Legacy Product")</f>
        <v>1028</v>
      </c>
      <c r="O993" s="6">
        <f t="shared" si="42"/>
        <v>0</v>
      </c>
    </row>
    <row r="994" spans="1:15" x14ac:dyDescent="0.35">
      <c r="A994" s="14">
        <v>990</v>
      </c>
      <c r="B994" s="13" t="str">
        <f>_xlfn.XLOOKUP(E994,[1]!pnp[Product Code],[1]!pnp[Product Name],"Legacy Product")</f>
        <v>Interoperability Testing Service</v>
      </c>
      <c r="C994" s="13" t="str">
        <f>_xlfn.XLOOKUP(E994,[1]!pnp[Product Code],[1]!pnp[Product Description],"Legacy Product")</f>
        <v>Scope: 1) Basic Testing to make sure Charger SW and FW are Compatible with Vehicle and we are able to see all the Parameters, 2) Remote start and remote stop, 3) RFID Session, 4) OTP session, 5) Load Management (PL, Delayed, Start and stop Charging, Inoperative) Both on charger level and site level, 6) Stopping session from vehicle, 7) Remote session on sleep vehicle, 8) Timeout session, 9) Parallel Charging session (Standalone, Plug switch, Current Switch, Full hold), 10) Exception session</v>
      </c>
      <c r="D994" s="13" t="str">
        <f t="shared" si="43"/>
        <v>ICE</v>
      </c>
      <c r="E994" s="14" t="str">
        <v>SVS-INTEROP</v>
      </c>
      <c r="F994" s="13" t="str">
        <f t="shared" si="44"/>
        <v>SVS-INTEROP</v>
      </c>
      <c r="G994" s="13">
        <v>1</v>
      </c>
      <c r="H994" s="11">
        <f>_xlfn.XLOOKUP(E994,[1]!pnp[Product Code],[1]!pnp[MSRP],"Legacy Product")</f>
        <v>7120</v>
      </c>
      <c r="I994" s="12"/>
      <c r="J994" s="11"/>
      <c r="K994" s="10"/>
      <c r="L994" s="9">
        <f t="shared" si="45"/>
        <v>990</v>
      </c>
      <c r="M994" s="8">
        <f>_xlfn.XLOOKUP(E994,[1]!pnp[Product Code],[1]!pnp[MSRP],"Legacy Product")</f>
        <v>7120</v>
      </c>
      <c r="N994" s="7">
        <f>_xlfn.XLOOKUP(E994,[1]!pnp[Product Code],[1]!pnp[OEM Customer (FT1)],"Legacy Product")</f>
        <v>7120</v>
      </c>
      <c r="O994" s="6">
        <f t="shared" si="42"/>
        <v>0</v>
      </c>
    </row>
    <row r="995" spans="1:15" x14ac:dyDescent="0.35">
      <c r="A995" s="14">
        <v>991</v>
      </c>
      <c r="B995" s="13" t="str">
        <f>_xlfn.XLOOKUP(E995,[1]!pnp[Product Code],[1]!pnp[Product Name],"Legacy Product")</f>
        <v>ICE AiO (ADA) Screen Assembly</v>
      </c>
      <c r="C995" s="13" t="str">
        <f>_xlfn.XLOOKUP(E995,[1]!pnp[Product Code],[1]!pnp[Product Description],"Legacy Product")</f>
        <v>Screen Assembly for ICE All-in-One (ADA Compliant)</v>
      </c>
      <c r="D995" s="13" t="str">
        <f t="shared" si="43"/>
        <v>ICE</v>
      </c>
      <c r="E995" s="14" t="str">
        <v>FG-221500736-A1</v>
      </c>
      <c r="F995" s="13" t="str">
        <f t="shared" si="44"/>
        <v>FG-221500736-A1</v>
      </c>
      <c r="G995" s="13">
        <v>1</v>
      </c>
      <c r="H995" s="11">
        <f>_xlfn.XLOOKUP(E995,[1]!pnp[Product Code],[1]!pnp[MSRP],"Legacy Product")</f>
        <v>495</v>
      </c>
      <c r="I995" s="12"/>
      <c r="J995" s="11"/>
      <c r="K995" s="10"/>
      <c r="L995" s="9">
        <f t="shared" si="45"/>
        <v>991</v>
      </c>
      <c r="M995" s="8">
        <f>_xlfn.XLOOKUP(E995,[1]!pnp[Product Code],[1]!pnp[MSRP],"Legacy Product")</f>
        <v>495</v>
      </c>
      <c r="N995" s="7">
        <f>_xlfn.XLOOKUP(E995,[1]!pnp[Product Code],[1]!pnp[OEM Customer (FT1)],"Legacy Product")</f>
        <v>495</v>
      </c>
      <c r="O995" s="6">
        <f t="shared" si="42"/>
        <v>0</v>
      </c>
    </row>
    <row r="996" spans="1:15" x14ac:dyDescent="0.35">
      <c r="A996" s="14">
        <v>992</v>
      </c>
      <c r="B996" s="13" t="str">
        <f>_xlfn.XLOOKUP(E996,[1]!pnp[Product Code],[1]!pnp[Product Name],"Legacy Product")</f>
        <v>Software Miscellaneous for Fedex, InControl</v>
      </c>
      <c r="C996" s="13" t="str">
        <f>_xlfn.XLOOKUP(E996,[1]!pnp[Product Code],[1]!pnp[Product Description],"Legacy Product")</f>
        <v>InControl Set-up, one-time additional sites</v>
      </c>
      <c r="D996" s="13" t="str">
        <f t="shared" si="43"/>
        <v>ICE</v>
      </c>
      <c r="E996" s="14" t="str">
        <v>SW-MISC-F-INC</v>
      </c>
      <c r="F996" s="13" t="str">
        <f t="shared" si="44"/>
        <v>SW-MISC-F-INC</v>
      </c>
      <c r="G996" s="13">
        <v>1</v>
      </c>
      <c r="H996" s="11">
        <f>_xlfn.XLOOKUP(E996,[1]!pnp[Product Code],[1]!pnp[MSRP],"Legacy Product")</f>
        <v>499</v>
      </c>
      <c r="I996" s="12"/>
      <c r="J996" s="11"/>
      <c r="K996" s="10"/>
      <c r="L996" s="9">
        <f t="shared" si="45"/>
        <v>992</v>
      </c>
      <c r="M996" s="8">
        <f>_xlfn.XLOOKUP(E996,[1]!pnp[Product Code],[1]!pnp[MSRP],"Legacy Product")</f>
        <v>499</v>
      </c>
      <c r="N996" s="7">
        <f>_xlfn.XLOOKUP(E996,[1]!pnp[Product Code],[1]!pnp[OEM Customer (FT1)],"Legacy Product")</f>
        <v>499</v>
      </c>
      <c r="O996" s="6">
        <f t="shared" si="42"/>
        <v>0</v>
      </c>
    </row>
    <row r="997" spans="1:15" x14ac:dyDescent="0.35">
      <c r="A997" s="14">
        <v>993</v>
      </c>
      <c r="B997" s="13" t="str">
        <f>_xlfn.XLOOKUP(E997,[1]!pnp[Product Code],[1]!pnp[Product Name],"Legacy Product")</f>
        <v>Service Labor (LASO)</v>
      </c>
      <c r="C997" s="13" t="str">
        <f>_xlfn.XLOOKUP(E997,[1]!pnp[Product Code],[1]!pnp[Product Description],"Legacy Product")</f>
        <v>Service Labor (LA Service Office)</v>
      </c>
      <c r="D997" s="13" t="str">
        <f t="shared" si="43"/>
        <v>ICE</v>
      </c>
      <c r="E997" s="14" t="str">
        <v>SVS-LABOR-LASO</v>
      </c>
      <c r="F997" s="13" t="str">
        <f t="shared" si="44"/>
        <v>SVS-LABOR-LASO</v>
      </c>
      <c r="G997" s="13">
        <v>1</v>
      </c>
      <c r="H997" s="11">
        <f>_xlfn.XLOOKUP(E997,[1]!pnp[Product Code],[1]!pnp[MSRP],"Legacy Product")</f>
        <v>0</v>
      </c>
      <c r="I997" s="12"/>
      <c r="J997" s="11"/>
      <c r="K997" s="10"/>
      <c r="L997" s="9">
        <f t="shared" si="45"/>
        <v>993</v>
      </c>
      <c r="M997" s="8">
        <f>_xlfn.XLOOKUP(E997,[1]!pnp[Product Code],[1]!pnp[MSRP],"Legacy Product")</f>
        <v>0</v>
      </c>
      <c r="N997" s="7">
        <f>_xlfn.XLOOKUP(E997,[1]!pnp[Product Code],[1]!pnp[OEM Customer (FT1)],"Legacy Product")</f>
        <v>0</v>
      </c>
      <c r="O997" s="6" t="str">
        <f t="shared" si="42"/>
        <v/>
      </c>
    </row>
    <row r="998" spans="1:15" x14ac:dyDescent="0.35">
      <c r="A998" s="14">
        <v>994</v>
      </c>
      <c r="B998" s="13" t="str">
        <f>_xlfn.XLOOKUP(E998,[1]!pnp[Product Code],[1]!pnp[Product Name],"Legacy Product")</f>
        <v>Service Labor</v>
      </c>
      <c r="C998" s="13" t="str">
        <f>_xlfn.XLOOKUP(E998,[1]!pnp[Product Code],[1]!pnp[Product Description],"Legacy Product")</f>
        <v>Service Labor (Operations and Maintenance)</v>
      </c>
      <c r="D998" s="13" t="str">
        <f t="shared" si="43"/>
        <v>ICE</v>
      </c>
      <c r="E998" s="14" t="str">
        <v>SVS-LABOR</v>
      </c>
      <c r="F998" s="13" t="str">
        <f t="shared" si="44"/>
        <v>SVS-LABOR</v>
      </c>
      <c r="G998" s="13">
        <v>1</v>
      </c>
      <c r="H998" s="11">
        <f>_xlfn.XLOOKUP(E998,[1]!pnp[Product Code],[1]!pnp[MSRP],"Legacy Product")</f>
        <v>175</v>
      </c>
      <c r="I998" s="12"/>
      <c r="J998" s="11"/>
      <c r="K998" s="10"/>
      <c r="L998" s="9">
        <f t="shared" si="45"/>
        <v>994</v>
      </c>
      <c r="M998" s="8">
        <f>_xlfn.XLOOKUP(E998,[1]!pnp[Product Code],[1]!pnp[MSRP],"Legacy Product")</f>
        <v>175</v>
      </c>
      <c r="N998" s="7">
        <f>_xlfn.XLOOKUP(E998,[1]!pnp[Product Code],[1]!pnp[OEM Customer (FT1)],"Legacy Product")</f>
        <v>175</v>
      </c>
      <c r="O998" s="6">
        <f t="shared" si="42"/>
        <v>0</v>
      </c>
    </row>
    <row r="999" spans="1:15" x14ac:dyDescent="0.35">
      <c r="A999" s="14">
        <v>995</v>
      </c>
      <c r="B999" s="13" t="str">
        <f>_xlfn.XLOOKUP(E999,[1]!pnp[Product Code],[1]!pnp[Product Name],"Legacy Product")</f>
        <v>Service Level Maintenance Custom</v>
      </c>
      <c r="C999" s="13" t="str">
        <f>_xlfn.XLOOKUP(E999,[1]!pnp[Product Code],[1]!pnp[Product Description],"Legacy Product")</f>
        <v>Service Level Maintenance - Custom Service</v>
      </c>
      <c r="D999" s="13" t="str">
        <f t="shared" si="43"/>
        <v>ICE</v>
      </c>
      <c r="E999" s="14" t="str">
        <v>RM-CUSTOM</v>
      </c>
      <c r="F999" s="13" t="str">
        <f t="shared" si="44"/>
        <v>RM-CUSTOM</v>
      </c>
      <c r="G999" s="13">
        <v>1</v>
      </c>
      <c r="H999" s="11">
        <f>_xlfn.XLOOKUP(E999,[1]!pnp[Product Code],[1]!pnp[MSRP],"Legacy Product")</f>
        <v>0</v>
      </c>
      <c r="I999" s="12"/>
      <c r="J999" s="11"/>
      <c r="K999" s="10"/>
      <c r="L999" s="9">
        <f t="shared" si="45"/>
        <v>995</v>
      </c>
      <c r="M999" s="8">
        <f>_xlfn.XLOOKUP(E999,[1]!pnp[Product Code],[1]!pnp[MSRP],"Legacy Product")</f>
        <v>0</v>
      </c>
      <c r="N999" s="7">
        <f>_xlfn.XLOOKUP(E999,[1]!pnp[Product Code],[1]!pnp[OEM Customer (FT1)],"Legacy Product")</f>
        <v>0</v>
      </c>
      <c r="O999" s="6" t="str">
        <f t="shared" si="42"/>
        <v/>
      </c>
    </row>
    <row r="1000" spans="1:15" x14ac:dyDescent="0.35">
      <c r="A1000" s="14">
        <v>996</v>
      </c>
      <c r="B1000" s="13" t="str">
        <f>_xlfn.XLOOKUP(E1000,[1]!pnp[Product Code],[1]!pnp[Product Name],"Legacy Product")</f>
        <v>Shipping (LASO)</v>
      </c>
      <c r="C1000" s="13" t="str">
        <f>_xlfn.XLOOKUP(E1000,[1]!pnp[Product Code],[1]!pnp[Product Description],"Legacy Product")</f>
        <v>Shipping Costs (LA Service Office)</v>
      </c>
      <c r="D1000" s="13" t="str">
        <f t="shared" si="43"/>
        <v>ICE</v>
      </c>
      <c r="E1000" s="14" t="str">
        <v>SHIP-LASO</v>
      </c>
      <c r="F1000" s="13" t="str">
        <f t="shared" si="44"/>
        <v>SHIP-LASO</v>
      </c>
      <c r="G1000" s="13">
        <v>1</v>
      </c>
      <c r="H1000" s="11">
        <f>_xlfn.XLOOKUP(E1000,[1]!pnp[Product Code],[1]!pnp[MSRP],"Legacy Product")</f>
        <v>0</v>
      </c>
      <c r="I1000" s="12"/>
      <c r="J1000" s="11"/>
      <c r="K1000" s="10"/>
      <c r="L1000" s="9">
        <f t="shared" si="45"/>
        <v>996</v>
      </c>
      <c r="M1000" s="8">
        <f>_xlfn.XLOOKUP(E1000,[1]!pnp[Product Code],[1]!pnp[MSRP],"Legacy Product")</f>
        <v>0</v>
      </c>
      <c r="N1000" s="7">
        <f>_xlfn.XLOOKUP(E1000,[1]!pnp[Product Code],[1]!pnp[OEM Customer (FT1)],"Legacy Product")</f>
        <v>0</v>
      </c>
      <c r="O1000" s="6" t="str">
        <f t="shared" si="42"/>
        <v/>
      </c>
    </row>
    <row r="1001" spans="1:15" x14ac:dyDescent="0.35">
      <c r="A1001" s="14">
        <v>997</v>
      </c>
      <c r="B1001" s="13" t="str">
        <f>_xlfn.XLOOKUP(E1001,[1]!pnp[Product Code],[1]!pnp[Product Name],"Legacy Product")</f>
        <v>Shipping for Service Tickets</v>
      </c>
      <c r="C1001" s="13" t="str">
        <f>_xlfn.XLOOKUP(E1001,[1]!pnp[Product Code],[1]!pnp[Product Description],"Legacy Product")</f>
        <v>Shipping for Services Tickets (Operations and Maintenance)</v>
      </c>
      <c r="D1001" s="13" t="str">
        <f t="shared" si="43"/>
        <v>ICE</v>
      </c>
      <c r="E1001" s="14" t="str">
        <v>SHIP-OM</v>
      </c>
      <c r="F1001" s="13" t="str">
        <f t="shared" si="44"/>
        <v>SHIP-OM</v>
      </c>
      <c r="G1001" s="13">
        <v>1</v>
      </c>
      <c r="H1001" s="11">
        <f>_xlfn.XLOOKUP(E1001,[1]!pnp[Product Code],[1]!pnp[MSRP],"Legacy Product")</f>
        <v>0</v>
      </c>
      <c r="I1001" s="12"/>
      <c r="J1001" s="11"/>
      <c r="K1001" s="10"/>
      <c r="L1001" s="9">
        <f t="shared" si="45"/>
        <v>997</v>
      </c>
      <c r="M1001" s="8">
        <f>_xlfn.XLOOKUP(E1001,[1]!pnp[Product Code],[1]!pnp[MSRP],"Legacy Product")</f>
        <v>0</v>
      </c>
      <c r="N1001" s="7">
        <f>_xlfn.XLOOKUP(E1001,[1]!pnp[Product Code],[1]!pnp[OEM Customer (FT1)],"Legacy Product")</f>
        <v>0</v>
      </c>
      <c r="O1001" s="6" t="str">
        <f t="shared" si="42"/>
        <v/>
      </c>
    </row>
    <row r="1002" spans="1:15" x14ac:dyDescent="0.35">
      <c r="A1002" s="14">
        <v>998</v>
      </c>
      <c r="B1002" s="13" t="str">
        <f>_xlfn.XLOOKUP(E1002,[1]!pnp[Product Code],[1]!pnp[Product Name],"Legacy Product")</f>
        <v>SIM Card Kit for ACL2 Chargers</v>
      </c>
      <c r="C1002" s="13" t="str">
        <f>_xlfn.XLOOKUP(E1002,[1]!pnp[Product Code],[1]!pnp[Product Description],"Legacy Product")</f>
        <v>SIM Card Kit for  ACL2 Chargers consisting of Commercial AT&amp;T Tri-Cut SIM Card (Not compatible with ICE-40)</v>
      </c>
      <c r="D1002" s="13" t="str">
        <f t="shared" si="43"/>
        <v>ICE</v>
      </c>
      <c r="E1002" s="14" t="str">
        <v>ATTA-SIM-KIT-V1</v>
      </c>
      <c r="F1002" s="13" t="str">
        <f t="shared" si="44"/>
        <v>ATTA-SIM-KIT-V1</v>
      </c>
      <c r="G1002" s="13">
        <v>1</v>
      </c>
      <c r="H1002" s="11">
        <f>_xlfn.XLOOKUP(E1002,[1]!pnp[Product Code],[1]!pnp[MSRP],"Legacy Product")</f>
        <v>10</v>
      </c>
      <c r="I1002" s="12"/>
      <c r="J1002" s="11"/>
      <c r="K1002" s="10"/>
      <c r="L1002" s="9">
        <f t="shared" si="45"/>
        <v>998</v>
      </c>
      <c r="M1002" s="8">
        <f>_xlfn.XLOOKUP(E1002,[1]!pnp[Product Code],[1]!pnp[MSRP],"Legacy Product")</f>
        <v>10</v>
      </c>
      <c r="N1002" s="7">
        <f>_xlfn.XLOOKUP(E1002,[1]!pnp[Product Code],[1]!pnp[OEM Customer (FT1)],"Legacy Product")</f>
        <v>10</v>
      </c>
      <c r="O1002" s="6">
        <f t="shared" si="42"/>
        <v>0</v>
      </c>
    </row>
    <row r="1003" spans="1:15" x14ac:dyDescent="0.35">
      <c r="A1003" s="14">
        <v>999</v>
      </c>
      <c r="B1003" s="13" t="str">
        <f>_xlfn.XLOOKUP(E1003,[1]!pnp[Product Code],[1]!pnp[Product Name],"Legacy Product")</f>
        <v>SIM Card Kit for ICE-30 Chargers</v>
      </c>
      <c r="C1003" s="13" t="str">
        <f>_xlfn.XLOOKUP(E1003,[1]!pnp[Product Code],[1]!pnp[Product Description],"Legacy Product")</f>
        <v>SIM Card Kit for ICE-30 Chargers consisting of Commercial AT&amp;T Full-Size SIM Card &amp; Cradlepoint Router</v>
      </c>
      <c r="D1003" s="13" t="str">
        <f t="shared" si="43"/>
        <v>ICE</v>
      </c>
      <c r="E1003" s="14" t="str">
        <v>ATTA-SIM-KIT-V2</v>
      </c>
      <c r="F1003" s="13" t="str">
        <f t="shared" si="44"/>
        <v>ATTA-SIM-KIT-V2</v>
      </c>
      <c r="G1003" s="13">
        <v>1</v>
      </c>
      <c r="H1003" s="11">
        <f>_xlfn.XLOOKUP(E1003,[1]!pnp[Product Code],[1]!pnp[MSRP],"Legacy Product")</f>
        <v>630</v>
      </c>
      <c r="I1003" s="12"/>
      <c r="J1003" s="11"/>
      <c r="K1003" s="10"/>
      <c r="L1003" s="9">
        <f t="shared" si="45"/>
        <v>999</v>
      </c>
      <c r="M1003" s="8">
        <f>_xlfn.XLOOKUP(E1003,[1]!pnp[Product Code],[1]!pnp[MSRP],"Legacy Product")</f>
        <v>630</v>
      </c>
      <c r="N1003" s="7">
        <f>_xlfn.XLOOKUP(E1003,[1]!pnp[Product Code],[1]!pnp[OEM Customer (FT1)],"Legacy Product")</f>
        <v>630</v>
      </c>
      <c r="O1003" s="6">
        <f t="shared" si="42"/>
        <v>0</v>
      </c>
    </row>
    <row r="1004" spans="1:15" x14ac:dyDescent="0.35">
      <c r="A1004" s="14">
        <v>1000</v>
      </c>
      <c r="B1004" s="13" t="str">
        <f>_xlfn.XLOOKUP(E1004,[1]!pnp[Product Code],[1]!pnp[Product Name],"Legacy Product")</f>
        <v>SIM Card Kit for ICE AiO Chargers</v>
      </c>
      <c r="C1004" s="13" t="str">
        <f>_xlfn.XLOOKUP(E1004,[1]!pnp[Product Code],[1]!pnp[Product Description],"Legacy Product")</f>
        <v>SIM Card Kit for ICE-60, ICE-120, ICE-180 Chargers consisting of Commercial AT&amp;T Full-Size SIM Card, Cradlepoint Router &amp; Bracket</v>
      </c>
      <c r="D1004" s="13" t="str">
        <f t="shared" si="43"/>
        <v>ICE</v>
      </c>
      <c r="E1004" s="14" t="str">
        <v>ATTA-SIM-KIT-V3</v>
      </c>
      <c r="F1004" s="13" t="str">
        <f t="shared" si="44"/>
        <v>ATTA-SIM-KIT-V3</v>
      </c>
      <c r="G1004" s="13">
        <v>1</v>
      </c>
      <c r="H1004" s="11">
        <f>_xlfn.XLOOKUP(E1004,[1]!pnp[Product Code],[1]!pnp[MSRP],"Legacy Product")</f>
        <v>680</v>
      </c>
      <c r="I1004" s="12"/>
      <c r="J1004" s="11"/>
      <c r="K1004" s="10"/>
      <c r="L1004" s="9">
        <f t="shared" si="45"/>
        <v>1000</v>
      </c>
      <c r="M1004" s="8">
        <f>_xlfn.XLOOKUP(E1004,[1]!pnp[Product Code],[1]!pnp[MSRP],"Legacy Product")</f>
        <v>680</v>
      </c>
      <c r="N1004" s="7">
        <f>_xlfn.XLOOKUP(E1004,[1]!pnp[Product Code],[1]!pnp[OEM Customer (FT1)],"Legacy Product")</f>
        <v>680</v>
      </c>
      <c r="O1004" s="6">
        <f t="shared" si="42"/>
        <v>0</v>
      </c>
    </row>
    <row r="1005" spans="1:15" x14ac:dyDescent="0.35">
      <c r="A1005" s="14">
        <v>1001</v>
      </c>
      <c r="B1005" s="13" t="str">
        <f>_xlfn.XLOOKUP(E1005,[1]!pnp[Product Code],[1]!pnp[Product Name],"Legacy Product")</f>
        <v>AT&amp;T SIM Card for Commercial Network - Full Size</v>
      </c>
      <c r="C1005" s="13" t="str">
        <f>_xlfn.XLOOKUP(E1005,[1]!pnp[Product Code],[1]!pnp[Product Description],"Legacy Product")</f>
        <v>SIM Card on the AT&amp;T Commercial Network, Full Size compatible with Cradlepoint Router</v>
      </c>
      <c r="D1005" s="13" t="str">
        <f t="shared" si="43"/>
        <v>ICE</v>
      </c>
      <c r="E1005" s="14" t="str">
        <v>ATTA-SIM-CARD-CN</v>
      </c>
      <c r="F1005" s="13" t="str">
        <f t="shared" si="44"/>
        <v>ATTA-SIM-CARD-CN</v>
      </c>
      <c r="G1005" s="13">
        <v>1</v>
      </c>
      <c r="H1005" s="11">
        <f>_xlfn.XLOOKUP(E1005,[1]!pnp[Product Code],[1]!pnp[MSRP],"Legacy Product")</f>
        <v>10</v>
      </c>
      <c r="I1005" s="12"/>
      <c r="J1005" s="11"/>
      <c r="K1005" s="10"/>
      <c r="L1005" s="9">
        <f t="shared" si="45"/>
        <v>1001</v>
      </c>
      <c r="M1005" s="8">
        <f>_xlfn.XLOOKUP(E1005,[1]!pnp[Product Code],[1]!pnp[MSRP],"Legacy Product")</f>
        <v>10</v>
      </c>
      <c r="N1005" s="7">
        <f>_xlfn.XLOOKUP(E1005,[1]!pnp[Product Code],[1]!pnp[OEM Customer (FT1)],"Legacy Product")</f>
        <v>10</v>
      </c>
      <c r="O1005" s="6">
        <f t="shared" si="42"/>
        <v>0</v>
      </c>
    </row>
    <row r="1006" spans="1:15" x14ac:dyDescent="0.35">
      <c r="A1006" s="14">
        <v>1002</v>
      </c>
      <c r="B1006" s="13" t="str">
        <f>_xlfn.XLOOKUP(E1006,[1]!pnp[Product Code],[1]!pnp[Product Name],"Legacy Product")</f>
        <v>AT&amp;T SIM Card for Commercial Network - Tri-Cut</v>
      </c>
      <c r="C1006" s="13" t="str">
        <f>_xlfn.XLOOKUP(E1006,[1]!pnp[Product Code],[1]!pnp[Product Description],"Legacy Product")</f>
        <v>SIM Card on the AT&amp;T Commercial Network, Tri-Cut compatible with All Chargers</v>
      </c>
      <c r="D1006" s="13" t="str">
        <f t="shared" si="43"/>
        <v>ICE</v>
      </c>
      <c r="E1006" s="14" t="str">
        <v>ATTA-SIM-CARD-TRC</v>
      </c>
      <c r="F1006" s="13" t="str">
        <f t="shared" si="44"/>
        <v>ATTA-SIM-CARD-TRC</v>
      </c>
      <c r="G1006" s="13">
        <v>1</v>
      </c>
      <c r="H1006" s="11">
        <f>_xlfn.XLOOKUP(E1006,[1]!pnp[Product Code],[1]!pnp[MSRP],"Legacy Product")</f>
        <v>10</v>
      </c>
      <c r="I1006" s="12"/>
      <c r="J1006" s="11"/>
      <c r="K1006" s="10"/>
      <c r="L1006" s="9">
        <f t="shared" si="45"/>
        <v>1002</v>
      </c>
      <c r="M1006" s="8">
        <f>_xlfn.XLOOKUP(E1006,[1]!pnp[Product Code],[1]!pnp[MSRP],"Legacy Product")</f>
        <v>10</v>
      </c>
      <c r="N1006" s="7">
        <f>_xlfn.XLOOKUP(E1006,[1]!pnp[Product Code],[1]!pnp[OEM Customer (FT1)],"Legacy Product")</f>
        <v>10</v>
      </c>
      <c r="O1006" s="6">
        <f t="shared" si="42"/>
        <v>0</v>
      </c>
    </row>
    <row r="1007" spans="1:15" x14ac:dyDescent="0.35">
      <c r="A1007" s="14">
        <v>1003</v>
      </c>
      <c r="B1007" s="13" t="str">
        <f>_xlfn.XLOOKUP(E1007,[1]!pnp[Product Code],[1]!pnp[Product Name],"Legacy Product")</f>
        <v>TEAL OneChip Standard Sim Card</v>
      </c>
      <c r="C1007" s="13" t="str">
        <f>_xlfn.XLOOKUP(E1007,[1]!pnp[Product Code],[1]!pnp[Product Description],"Legacy Product")</f>
        <v>SIM Card on the AT&amp;T, T-Mobile &amp; Verizon Network. Compatible with All Chargers</v>
      </c>
      <c r="D1007" s="13" t="str">
        <f t="shared" si="43"/>
        <v>ICE</v>
      </c>
      <c r="E1007" s="14" t="str">
        <v>TA-SIM-CARD-V1</v>
      </c>
      <c r="F1007" s="13" t="str">
        <f t="shared" si="44"/>
        <v>TA-SIM-CARD-V1</v>
      </c>
      <c r="G1007" s="13">
        <v>1</v>
      </c>
      <c r="H1007" s="11">
        <f>_xlfn.XLOOKUP(E1007,[1]!pnp[Product Code],[1]!pnp[MSRP],"Legacy Product")</f>
        <v>10</v>
      </c>
      <c r="I1007" s="12"/>
      <c r="J1007" s="11"/>
      <c r="K1007" s="10"/>
      <c r="L1007" s="9">
        <f t="shared" si="45"/>
        <v>1003</v>
      </c>
      <c r="M1007" s="8">
        <f>_xlfn.XLOOKUP(E1007,[1]!pnp[Product Code],[1]!pnp[MSRP],"Legacy Product")</f>
        <v>10</v>
      </c>
      <c r="N1007" s="7">
        <f>_xlfn.XLOOKUP(E1007,[1]!pnp[Product Code],[1]!pnp[OEM Customer (FT1)],"Legacy Product")</f>
        <v>10</v>
      </c>
      <c r="O1007" s="6">
        <f t="shared" si="42"/>
        <v>0</v>
      </c>
    </row>
    <row r="1008" spans="1:15" x14ac:dyDescent="0.35">
      <c r="A1008" s="14">
        <v>1004</v>
      </c>
      <c r="B1008" s="13" t="str">
        <f>_xlfn.XLOOKUP(E1008,[1]!pnp[Product Code],[1]!pnp[Product Name],"Legacy Product")</f>
        <v>Single Cable Retractor for ABB AiO HC</v>
      </c>
      <c r="C1008" s="13" t="str">
        <f>_xlfn.XLOOKUP(E1008,[1]!pnp[Product Code],[1]!pnp[Product Description],"Legacy Product")</f>
        <v>Single Cable Retractor for ABB All-in-One, High Current Chargers</v>
      </c>
      <c r="D1008" s="13" t="str">
        <f t="shared" si="43"/>
        <v>ICE</v>
      </c>
      <c r="E1008" s="14" t="str">
        <v>AA-SCR</v>
      </c>
      <c r="F1008" s="13" t="str">
        <f t="shared" si="44"/>
        <v>AA-SCR</v>
      </c>
      <c r="G1008" s="13">
        <v>1</v>
      </c>
      <c r="H1008" s="11">
        <f>_xlfn.XLOOKUP(E1008,[1]!pnp[Product Code],[1]!pnp[MSRP],"Legacy Product")</f>
        <v>1899</v>
      </c>
      <c r="I1008" s="12"/>
      <c r="J1008" s="11"/>
      <c r="K1008" s="10"/>
      <c r="L1008" s="9">
        <f t="shared" si="45"/>
        <v>1004</v>
      </c>
      <c r="M1008" s="8">
        <f>_xlfn.XLOOKUP(E1008,[1]!pnp[Product Code],[1]!pnp[MSRP],"Legacy Product")</f>
        <v>1899</v>
      </c>
      <c r="N1008" s="7">
        <f>_xlfn.XLOOKUP(E1008,[1]!pnp[Product Code],[1]!pnp[OEM Customer (FT1)],"Legacy Product")</f>
        <v>1899</v>
      </c>
      <c r="O1008" s="6">
        <f t="shared" si="42"/>
        <v>0</v>
      </c>
    </row>
    <row r="1009" spans="1:15" x14ac:dyDescent="0.35">
      <c r="A1009" s="14">
        <v>1005</v>
      </c>
      <c r="B1009" s="13" t="str">
        <f>_xlfn.XLOOKUP(E1009,[1]!pnp[Product Code],[1]!pnp[Product Name],"Legacy Product")</f>
        <v>ICE Slim Line Dispenser CCS1 (500A, 16ft) / CCS1 Long (200A, 25ft)</v>
      </c>
      <c r="C1009" s="13" t="str">
        <f>_xlfn.XLOOKUP(E1009,[1]!pnp[Product Code],[1]!pnp[Product Description],"Legacy Product")</f>
        <v>Slim Line Dispenser for Split EV Charging System, CCS1 (500A, 16ft) liquid cooled / CCS1 (200A, 25ft), Cellular, RFID. Includes Light Bar and Cable Retractors.</v>
      </c>
      <c r="D1009" s="13" t="str">
        <f t="shared" si="43"/>
        <v>ICE</v>
      </c>
      <c r="E1009" s="14" t="str">
        <v>IDCD-500-200-C1C1L-CR</v>
      </c>
      <c r="F1009" s="13" t="str">
        <f t="shared" si="44"/>
        <v>IDCD-500-200-C1C1L-CR</v>
      </c>
      <c r="G1009" s="13">
        <v>1</v>
      </c>
      <c r="H1009" s="11">
        <f>_xlfn.XLOOKUP(E1009,[1]!pnp[Product Code],[1]!pnp[MSRP],"Legacy Product")</f>
        <v>51545</v>
      </c>
      <c r="I1009" s="12"/>
      <c r="J1009" s="11"/>
      <c r="K1009" s="10"/>
      <c r="L1009" s="9">
        <f t="shared" si="45"/>
        <v>1005</v>
      </c>
      <c r="M1009" s="8">
        <f>_xlfn.XLOOKUP(E1009,[1]!pnp[Product Code],[1]!pnp[MSRP],"Legacy Product")</f>
        <v>51545</v>
      </c>
      <c r="N1009" s="7">
        <f>_xlfn.XLOOKUP(E1009,[1]!pnp[Product Code],[1]!pnp[OEM Customer (FT1)],"Legacy Product")</f>
        <v>47519.149999999994</v>
      </c>
      <c r="O1009" s="6">
        <f t="shared" si="42"/>
        <v>7.8103598797167634E-2</v>
      </c>
    </row>
    <row r="1010" spans="1:15" x14ac:dyDescent="0.35">
      <c r="A1010" s="14">
        <v>1006</v>
      </c>
      <c r="B1010" s="13" t="str">
        <f>_xlfn.XLOOKUP(E1010,[1]!pnp[Product Code],[1]!pnp[Product Name],"Legacy Product")</f>
        <v>ICE Slim Line Dispenser CCS1 (500A, 16ft) / CCS1 (300A, 16ft), CCR</v>
      </c>
      <c r="C1010" s="13" t="str">
        <f>_xlfn.XLOOKUP(E1010,[1]!pnp[Product Code],[1]!pnp[Product Description],"Legacy Product")</f>
        <v>Slim Line Dispenser for Split EV Charging System, CCS1 (500A, 16ft) liquid cooled / CCS1 (300A, 16ft), Cellular, RFID, Credit Card Reader. Includes Light Bar and Cable Retractors.</v>
      </c>
      <c r="D1010" s="13" t="str">
        <f t="shared" si="43"/>
        <v>ICE</v>
      </c>
      <c r="E1010" s="14" t="str">
        <v>IDCD-500-300-C1C1-CC</v>
      </c>
      <c r="F1010" s="13" t="str">
        <f t="shared" si="44"/>
        <v>IDCD-500-300-C1C1-CC</v>
      </c>
      <c r="G1010" s="13">
        <v>1</v>
      </c>
      <c r="H1010" s="11">
        <f>_xlfn.XLOOKUP(E1010,[1]!pnp[Product Code],[1]!pnp[MSRP],"Legacy Product")</f>
        <v>50811</v>
      </c>
      <c r="I1010" s="12"/>
      <c r="J1010" s="11"/>
      <c r="K1010" s="10"/>
      <c r="L1010" s="9">
        <f t="shared" si="45"/>
        <v>1006</v>
      </c>
      <c r="M1010" s="8">
        <f>_xlfn.XLOOKUP(E1010,[1]!pnp[Product Code],[1]!pnp[MSRP],"Legacy Product")</f>
        <v>50811</v>
      </c>
      <c r="N1010" s="7">
        <f>_xlfn.XLOOKUP(E1010,[1]!pnp[Product Code],[1]!pnp[OEM Customer (FT1)],"Legacy Product")</f>
        <v>47825.049999999996</v>
      </c>
      <c r="O1010" s="6">
        <f t="shared" si="42"/>
        <v>5.8765818425144251E-2</v>
      </c>
    </row>
    <row r="1011" spans="1:15" x14ac:dyDescent="0.35">
      <c r="A1011" s="14">
        <v>1007</v>
      </c>
      <c r="B1011" s="13" t="str">
        <f>_xlfn.XLOOKUP(E1011,[1]!pnp[Product Code],[1]!pnp[Product Name],"Legacy Product")</f>
        <v>ICE Slim Line Dispenser CCS1 (500A, 16ft) / CCS1 (300A, 16ft)</v>
      </c>
      <c r="C1011" s="13" t="str">
        <f>_xlfn.XLOOKUP(E1011,[1]!pnp[Product Code],[1]!pnp[Product Description],"Legacy Product")</f>
        <v>Slim Line Dispenser for Split EV Charging System, CCS1 (500A, 16ft) liquid cooled / CCS1 (300A, 16ft), Cellular, RFID. Includes Light Bar and Cable Retractors.</v>
      </c>
      <c r="D1011" s="13" t="str">
        <f t="shared" si="43"/>
        <v>ICE</v>
      </c>
      <c r="E1011" s="14" t="str">
        <v>IDCD-500-300-C1C1-CR</v>
      </c>
      <c r="F1011" s="13" t="str">
        <f t="shared" si="44"/>
        <v>IDCD-500-300-C1C1-CR</v>
      </c>
      <c r="G1011" s="13">
        <v>1</v>
      </c>
      <c r="H1011" s="11">
        <f>_xlfn.XLOOKUP(E1011,[1]!pnp[Product Code],[1]!pnp[MSRP],"Legacy Product")</f>
        <v>49545</v>
      </c>
      <c r="I1011" s="12"/>
      <c r="J1011" s="11"/>
      <c r="K1011" s="10"/>
      <c r="L1011" s="9">
        <f t="shared" si="45"/>
        <v>1007</v>
      </c>
      <c r="M1011" s="8">
        <f>_xlfn.XLOOKUP(E1011,[1]!pnp[Product Code],[1]!pnp[MSRP],"Legacy Product")</f>
        <v>49545</v>
      </c>
      <c r="N1011" s="7">
        <f>_xlfn.XLOOKUP(E1011,[1]!pnp[Product Code],[1]!pnp[OEM Customer (FT1)],"Legacy Product")</f>
        <v>46369.149999999994</v>
      </c>
      <c r="O1011" s="6">
        <f t="shared" si="42"/>
        <v>6.4100312846906968E-2</v>
      </c>
    </row>
    <row r="1012" spans="1:15" x14ac:dyDescent="0.35">
      <c r="A1012" s="14">
        <v>1008</v>
      </c>
      <c r="B1012" s="13" t="str">
        <f>_xlfn.XLOOKUP(E1012,[1]!pnp[Product Code],[1]!pnp[Product Name],"Legacy Product")</f>
        <v>ICE Slim Line Dispenser CCS1 (500A, 16ft) / CCS1 Long (300A, 25ft), CCR</v>
      </c>
      <c r="C1012" s="13" t="str">
        <f>_xlfn.XLOOKUP(E1012,[1]!pnp[Product Code],[1]!pnp[Product Description],"Legacy Product")</f>
        <v>Slim Line Dispenser for Split EV Charging System, CCS1 (500A, 16ft) liquid cooled / CCS1 (300A, 25ft), Cellular, RFID, Credit Card Reader. Includes Light Bar and Cable Retractors.</v>
      </c>
      <c r="D1012" s="13" t="str">
        <f t="shared" si="43"/>
        <v>ICE</v>
      </c>
      <c r="E1012" s="14" t="str">
        <v>IDCD-500-300-C1C1L-CC</v>
      </c>
      <c r="F1012" s="13" t="str">
        <f t="shared" si="44"/>
        <v>IDCD-500-300-C1C1L-CC</v>
      </c>
      <c r="G1012" s="13">
        <v>1</v>
      </c>
      <c r="H1012" s="11">
        <f>_xlfn.XLOOKUP(E1012,[1]!pnp[Product Code],[1]!pnp[MSRP],"Legacy Product")</f>
        <v>53811</v>
      </c>
      <c r="I1012" s="12"/>
      <c r="J1012" s="11"/>
      <c r="K1012" s="10"/>
      <c r="L1012" s="9">
        <f t="shared" si="45"/>
        <v>1008</v>
      </c>
      <c r="M1012" s="8">
        <f>_xlfn.XLOOKUP(E1012,[1]!pnp[Product Code],[1]!pnp[MSRP],"Legacy Product")</f>
        <v>53811</v>
      </c>
      <c r="N1012" s="7">
        <f>_xlfn.XLOOKUP(E1012,[1]!pnp[Product Code],[1]!pnp[OEM Customer (FT1)],"Legacy Product")</f>
        <v>50125.049999999996</v>
      </c>
      <c r="O1012" s="6">
        <f t="shared" si="42"/>
        <v>6.8498076601438446E-2</v>
      </c>
    </row>
    <row r="1013" spans="1:15" x14ac:dyDescent="0.35">
      <c r="A1013" s="14">
        <v>1009</v>
      </c>
      <c r="B1013" s="13" t="str">
        <f>_xlfn.XLOOKUP(E1013,[1]!pnp[Product Code],[1]!pnp[Product Name],"Legacy Product")</f>
        <v>ICE Slim Line Dispenser CCS1 (500A, 16ft) / CCS1 Long (300A, 25ft)</v>
      </c>
      <c r="C1013" s="13" t="str">
        <f>_xlfn.XLOOKUP(E1013,[1]!pnp[Product Code],[1]!pnp[Product Description],"Legacy Product")</f>
        <v>Slim Line Dispenser for Split EV Charging System, CCS1 (500A, 16ft) liquid cooled / CCS1 (300A, 25ft), Cellular, RFID. Includes Light Bar and Cable Retractors.</v>
      </c>
      <c r="D1013" s="13" t="str">
        <f t="shared" si="43"/>
        <v>ICE</v>
      </c>
      <c r="E1013" s="14" t="str">
        <v>IDCD-500-300-C1C1L-CR</v>
      </c>
      <c r="F1013" s="13" t="str">
        <f t="shared" si="44"/>
        <v>IDCD-500-300-C1C1L-CR</v>
      </c>
      <c r="G1013" s="13">
        <v>1</v>
      </c>
      <c r="H1013" s="11">
        <f>_xlfn.XLOOKUP(E1013,[1]!pnp[Product Code],[1]!pnp[MSRP],"Legacy Product")</f>
        <v>52545</v>
      </c>
      <c r="I1013" s="12"/>
      <c r="J1013" s="11"/>
      <c r="K1013" s="10"/>
      <c r="L1013" s="9">
        <f t="shared" si="45"/>
        <v>1009</v>
      </c>
      <c r="M1013" s="8">
        <f>_xlfn.XLOOKUP(E1013,[1]!pnp[Product Code],[1]!pnp[MSRP],"Legacy Product")</f>
        <v>52545</v>
      </c>
      <c r="N1013" s="7">
        <f>_xlfn.XLOOKUP(E1013,[1]!pnp[Product Code],[1]!pnp[OEM Customer (FT1)],"Legacy Product")</f>
        <v>48669.149999999994</v>
      </c>
      <c r="O1013" s="6">
        <f t="shared" si="42"/>
        <v>7.376248929489021E-2</v>
      </c>
    </row>
    <row r="1014" spans="1:15" x14ac:dyDescent="0.35">
      <c r="A1014" s="14">
        <v>1010</v>
      </c>
      <c r="B1014" s="13" t="str">
        <f>_xlfn.XLOOKUP(E1014,[1]!pnp[Product Code],[1]!pnp[Product Name],"Legacy Product")</f>
        <v>ICE Slim Line Dispenser CCS1 (500A, 16ft) / NACS (200A, 16ft)</v>
      </c>
      <c r="C1014" s="13" t="str">
        <f>_xlfn.XLOOKUP(E1014,[1]!pnp[Product Code],[1]!pnp[Product Description],"Legacy Product")</f>
        <v>Slim Line Dispenser for Split EV Charging System, CCS1 (500A, 16ft) liquid cooled / NACS (200A, 16ft), Cellular, RFID. Includes Light Bar and Cable Retractors.</v>
      </c>
      <c r="D1014" s="13" t="str">
        <f t="shared" si="43"/>
        <v>ICE</v>
      </c>
      <c r="E1014" s="14" t="str">
        <v>IDCD-500-200-C1NS-CR</v>
      </c>
      <c r="F1014" s="13" t="str">
        <f t="shared" si="44"/>
        <v>IDCD-500-200-C1NS-CR</v>
      </c>
      <c r="G1014" s="13">
        <v>1</v>
      </c>
      <c r="H1014" s="11">
        <f>_xlfn.XLOOKUP(E1014,[1]!pnp[Product Code],[1]!pnp[MSRP],"Legacy Product")</f>
        <v>49545</v>
      </c>
      <c r="I1014" s="12"/>
      <c r="J1014" s="11"/>
      <c r="K1014" s="10"/>
      <c r="L1014" s="9">
        <f t="shared" si="45"/>
        <v>1010</v>
      </c>
      <c r="M1014" s="8">
        <f>_xlfn.XLOOKUP(E1014,[1]!pnp[Product Code],[1]!pnp[MSRP],"Legacy Product")</f>
        <v>49545</v>
      </c>
      <c r="N1014" s="7">
        <f>_xlfn.XLOOKUP(E1014,[1]!pnp[Product Code],[1]!pnp[OEM Customer (FT1)],"Legacy Product")</f>
        <v>46369.149999999994</v>
      </c>
      <c r="O1014" s="6">
        <f t="shared" si="42"/>
        <v>6.4100312846906968E-2</v>
      </c>
    </row>
    <row r="1015" spans="1:15" x14ac:dyDescent="0.35">
      <c r="A1015" s="14">
        <v>1011</v>
      </c>
      <c r="B1015" s="13" t="str">
        <f>_xlfn.XLOOKUP(E1015,[1]!pnp[Product Code],[1]!pnp[Product Name],"Legacy Product")</f>
        <v>ICE Slim Line Dispenser CCS1 Long (300A, 25ft) / CCS1 Long (300A, 25ft), CCR</v>
      </c>
      <c r="C1015" s="13" t="str">
        <f>_xlfn.XLOOKUP(E1015,[1]!pnp[Product Code],[1]!pnp[Product Description],"Legacy Product")</f>
        <v>Slim Line Dispenser for Split EV Charging System, Dual CCS1 (300A, 25ft), Cellular, RFID, Credit Card Reader. Includes Light Bar and Cable Retractors.</v>
      </c>
      <c r="D1015" s="13" t="str">
        <f t="shared" si="43"/>
        <v>ICE</v>
      </c>
      <c r="E1015" s="14" t="str">
        <v>IDCD-300-300-C1LC1L-CC</v>
      </c>
      <c r="F1015" s="13" t="str">
        <f t="shared" si="44"/>
        <v>IDCD-300-300-C1LC1L-CC</v>
      </c>
      <c r="G1015" s="13">
        <v>1</v>
      </c>
      <c r="H1015" s="11">
        <f>_xlfn.XLOOKUP(E1015,[1]!pnp[Product Code],[1]!pnp[MSRP],"Legacy Product")</f>
        <v>41575</v>
      </c>
      <c r="I1015" s="12"/>
      <c r="J1015" s="11"/>
      <c r="K1015" s="10"/>
      <c r="L1015" s="9">
        <f t="shared" si="45"/>
        <v>1011</v>
      </c>
      <c r="M1015" s="8">
        <f>_xlfn.XLOOKUP(E1015,[1]!pnp[Product Code],[1]!pnp[MSRP],"Legacy Product")</f>
        <v>41575</v>
      </c>
      <c r="N1015" s="7">
        <f>_xlfn.XLOOKUP(E1015,[1]!pnp[Product Code],[1]!pnp[OEM Customer (FT1)],"Legacy Product")</f>
        <v>37124.299999999996</v>
      </c>
      <c r="O1015" s="6">
        <f t="shared" si="42"/>
        <v>0.10705231509320516</v>
      </c>
    </row>
    <row r="1016" spans="1:15" x14ac:dyDescent="0.35">
      <c r="A1016" s="14">
        <v>1012</v>
      </c>
      <c r="B1016" s="13" t="str">
        <f>_xlfn.XLOOKUP(E1016,[1]!pnp[Product Code],[1]!pnp[Product Name],"Legacy Product")</f>
        <v>ICE Slim Line Dispenser CCS1 Long (300A, 25ft) / CCS1 Long (300A, 25ft)</v>
      </c>
      <c r="C1016" s="13" t="str">
        <f>_xlfn.XLOOKUP(E1016,[1]!pnp[Product Code],[1]!pnp[Product Description],"Legacy Product")</f>
        <v>Slim Line Dispenser for Split EV Charging System, Dual CCS1 (300A, 25ft), Cellular, RFID. Includes Light Bar and Cable Retractors.</v>
      </c>
      <c r="D1016" s="13" t="str">
        <f t="shared" si="43"/>
        <v>ICE</v>
      </c>
      <c r="E1016" s="14" t="str">
        <v>IDCD-300-300-C1LC1L-CR</v>
      </c>
      <c r="F1016" s="13" t="str">
        <f t="shared" si="44"/>
        <v>IDCD-300-300-C1LC1L-CR</v>
      </c>
      <c r="G1016" s="13">
        <v>1</v>
      </c>
      <c r="H1016" s="11">
        <f>_xlfn.XLOOKUP(E1016,[1]!pnp[Product Code],[1]!pnp[MSRP],"Legacy Product")</f>
        <v>40309</v>
      </c>
      <c r="I1016" s="12"/>
      <c r="J1016" s="11"/>
      <c r="K1016" s="10"/>
      <c r="L1016" s="9">
        <f t="shared" si="45"/>
        <v>1012</v>
      </c>
      <c r="M1016" s="8">
        <f>_xlfn.XLOOKUP(E1016,[1]!pnp[Product Code],[1]!pnp[MSRP],"Legacy Product")</f>
        <v>40309</v>
      </c>
      <c r="N1016" s="7">
        <f>_xlfn.XLOOKUP(E1016,[1]!pnp[Product Code],[1]!pnp[OEM Customer (FT1)],"Legacy Product")</f>
        <v>35668.399999999994</v>
      </c>
      <c r="O1016" s="6">
        <f t="shared" si="42"/>
        <v>0.11512565432037525</v>
      </c>
    </row>
    <row r="1017" spans="1:15" x14ac:dyDescent="0.35">
      <c r="A1017" s="14">
        <v>1013</v>
      </c>
      <c r="B1017" s="13" t="str">
        <f>_xlfn.XLOOKUP(E1017,[1]!pnp[Product Code],[1]!pnp[Product Name],"Legacy Product")</f>
        <v>ICE Slim Line Dispenser NACS (500A, 16ft) / CHAdeMO (200A, 16ft)</v>
      </c>
      <c r="C1017" s="13" t="str">
        <f>_xlfn.XLOOKUP(E1017,[1]!pnp[Product Code],[1]!pnp[Product Description],"Legacy Product")</f>
        <v>Slim Line Dispenser for Split EV Charging System, NACS (500A, 16ft) liquid cooled / CHAdeMO (200A, 16ft), Cellular, RFID. Includes Light Bar and Cable Retractors.</v>
      </c>
      <c r="D1017" s="13" t="str">
        <f t="shared" si="43"/>
        <v>ICE</v>
      </c>
      <c r="E1017" s="14" t="str">
        <v>IDCD-500-200-NSCH-CR</v>
      </c>
      <c r="F1017" s="13" t="str">
        <f t="shared" si="44"/>
        <v>IDCD-500-200-NSCH-CR</v>
      </c>
      <c r="G1017" s="13">
        <v>1</v>
      </c>
      <c r="H1017" s="11">
        <f>_xlfn.XLOOKUP(E1017,[1]!pnp[Product Code],[1]!pnp[MSRP],"Legacy Product")</f>
        <v>49267</v>
      </c>
      <c r="I1017" s="12"/>
      <c r="J1017" s="11"/>
      <c r="K1017" s="10"/>
      <c r="L1017" s="9">
        <f t="shared" si="45"/>
        <v>1013</v>
      </c>
      <c r="M1017" s="8">
        <f>_xlfn.XLOOKUP(E1017,[1]!pnp[Product Code],[1]!pnp[MSRP],"Legacy Product")</f>
        <v>49267</v>
      </c>
      <c r="N1017" s="7">
        <f>_xlfn.XLOOKUP(E1017,[1]!pnp[Product Code],[1]!pnp[OEM Customer (FT1)],"Legacy Product")</f>
        <v>47354.7</v>
      </c>
      <c r="O1017" s="6">
        <f t="shared" si="42"/>
        <v>3.8815028315099413E-2</v>
      </c>
    </row>
    <row r="1018" spans="1:15" x14ac:dyDescent="0.35">
      <c r="A1018" s="14">
        <v>1014</v>
      </c>
      <c r="B1018" s="13" t="str">
        <f>_xlfn.XLOOKUP(E1018,[1]!pnp[Product Code],[1]!pnp[Product Name],"Legacy Product")</f>
        <v>ICE Slim Line Dispenser NACS (500A, 16ft) / NACS (200A, 16ft)</v>
      </c>
      <c r="C1018" s="13" t="str">
        <f>_xlfn.XLOOKUP(E1018,[1]!pnp[Product Code],[1]!pnp[Product Description],"Legacy Product")</f>
        <v>Slim Line Dispenser for Split EV Charging System, NACS (500A, 16ft) liquid cooled / NACS (200A, 16ft), Cellular, RFID. Includes Light Bar and Cable Retractors.</v>
      </c>
      <c r="D1018" s="13" t="str">
        <f t="shared" si="43"/>
        <v>ICE</v>
      </c>
      <c r="E1018" s="14" t="str">
        <v>IDCD-500-200-NSNS-CR</v>
      </c>
      <c r="F1018" s="13" t="str">
        <f t="shared" si="44"/>
        <v>IDCD-500-200-NSNS-CR</v>
      </c>
      <c r="G1018" s="13">
        <v>1</v>
      </c>
      <c r="H1018" s="11">
        <f>_xlfn.XLOOKUP(E1018,[1]!pnp[Product Code],[1]!pnp[MSRP],"Legacy Product")</f>
        <v>49267</v>
      </c>
      <c r="I1018" s="12"/>
      <c r="J1018" s="11"/>
      <c r="K1018" s="10"/>
      <c r="L1018" s="9">
        <f t="shared" si="45"/>
        <v>1014</v>
      </c>
      <c r="M1018" s="8">
        <f>_xlfn.XLOOKUP(E1018,[1]!pnp[Product Code],[1]!pnp[MSRP],"Legacy Product")</f>
        <v>49267</v>
      </c>
      <c r="N1018" s="7">
        <f>_xlfn.XLOOKUP(E1018,[1]!pnp[Product Code],[1]!pnp[OEM Customer (FT1)],"Legacy Product")</f>
        <v>47354.7</v>
      </c>
      <c r="O1018" s="6">
        <f t="shared" si="42"/>
        <v>3.8815028315099413E-2</v>
      </c>
    </row>
    <row r="1019" spans="1:15" x14ac:dyDescent="0.35">
      <c r="A1019" s="14">
        <v>1015</v>
      </c>
      <c r="B1019" s="13" t="str">
        <f>_xlfn.XLOOKUP(E1019,[1]!pnp[Product Code],[1]!pnp[Product Name],"Legacy Product")</f>
        <v>ICE Slim Line Dispenser NACS (500A, 16ft) / NACS (500A, 16ft)</v>
      </c>
      <c r="C1019" s="13" t="str">
        <f>_xlfn.XLOOKUP(E1019,[1]!pnp[Product Code],[1]!pnp[Product Description],"Legacy Product")</f>
        <v>Slim Line Dispenser for Split EV Charging System, NACS (500A, 16ft) liquid cooled / NACS (500A, 16ft) loquid cooled, Cellular, RFID. Includes Light Bar and Cable Retractors.</v>
      </c>
      <c r="D1019" s="13" t="str">
        <f t="shared" si="43"/>
        <v>ICE</v>
      </c>
      <c r="E1019" s="14" t="str">
        <v>IDCD-500-500-NSNS-CR</v>
      </c>
      <c r="F1019" s="13" t="str">
        <f t="shared" si="44"/>
        <v>IDCD-500-500-NSNS-CR</v>
      </c>
      <c r="G1019" s="13">
        <v>1</v>
      </c>
      <c r="H1019" s="11">
        <f>_xlfn.XLOOKUP(E1019,[1]!pnp[Product Code],[1]!pnp[MSRP],"Legacy Product")</f>
        <v>58524</v>
      </c>
      <c r="I1019" s="12"/>
      <c r="J1019" s="11"/>
      <c r="K1019" s="10"/>
      <c r="L1019" s="9">
        <f t="shared" si="45"/>
        <v>1015</v>
      </c>
      <c r="M1019" s="8">
        <f>_xlfn.XLOOKUP(E1019,[1]!pnp[Product Code],[1]!pnp[MSRP],"Legacy Product")</f>
        <v>58524</v>
      </c>
      <c r="N1019" s="7">
        <f>_xlfn.XLOOKUP(E1019,[1]!pnp[Product Code],[1]!pnp[OEM Customer (FT1)],"Legacy Product")</f>
        <v>56234.999999999993</v>
      </c>
      <c r="O1019" s="6">
        <f t="shared" si="42"/>
        <v>3.9112159114209677E-2</v>
      </c>
    </row>
    <row r="1020" spans="1:15" x14ac:dyDescent="0.35">
      <c r="A1020" s="14">
        <v>1016</v>
      </c>
      <c r="B1020" s="13" t="str">
        <f>_xlfn.XLOOKUP(E1020,[1]!pnp[Product Code],[1]!pnp[Product Name],"Legacy Product")</f>
        <v>Sumitomo CHAdeMO 125A - 22ft</v>
      </c>
      <c r="C1020" s="13" t="str">
        <f>_xlfn.XLOOKUP(E1020,[1]!pnp[Product Code],[1]!pnp[Product Description],"Legacy Product")</f>
        <v>Sumitomo CHAdeMO 125A - 22ft Charging Cable for ABB Terra 54 Chargers</v>
      </c>
      <c r="D1020" s="13" t="str">
        <f t="shared" si="43"/>
        <v>ICE</v>
      </c>
      <c r="E1020" s="14" t="str">
        <v>STSC-CH-125-22-C</v>
      </c>
      <c r="F1020" s="13" t="str">
        <f t="shared" si="44"/>
        <v>STSC-CH-125-22-C</v>
      </c>
      <c r="G1020" s="13">
        <v>1</v>
      </c>
      <c r="H1020" s="11">
        <f>_xlfn.XLOOKUP(E1020,[1]!pnp[Product Code],[1]!pnp[MSRP],"Legacy Product")</f>
        <v>3310</v>
      </c>
      <c r="I1020" s="12"/>
      <c r="J1020" s="11"/>
      <c r="K1020" s="10"/>
      <c r="L1020" s="9">
        <f t="shared" si="45"/>
        <v>1016</v>
      </c>
      <c r="M1020" s="8">
        <f>_xlfn.XLOOKUP(E1020,[1]!pnp[Product Code],[1]!pnp[MSRP],"Legacy Product")</f>
        <v>3310</v>
      </c>
      <c r="N1020" s="7">
        <f>_xlfn.XLOOKUP(E1020,[1]!pnp[Product Code],[1]!pnp[OEM Customer (FT1)],"Legacy Product")</f>
        <v>3310</v>
      </c>
      <c r="O1020" s="6">
        <f t="shared" si="42"/>
        <v>0</v>
      </c>
    </row>
    <row r="1021" spans="1:15" x14ac:dyDescent="0.35">
      <c r="A1021" s="14">
        <v>1017</v>
      </c>
      <c r="B1021" s="13" t="str">
        <f>_xlfn.XLOOKUP(E1021,[1]!pnp[Product Code],[1]!pnp[Product Name],"Legacy Product")</f>
        <v>Sumitomo CHAdeMO 200A - 16ft</v>
      </c>
      <c r="C1021" s="13" t="str">
        <f>_xlfn.XLOOKUP(E1021,[1]!pnp[Product Code],[1]!pnp[Product Description],"Legacy Product")</f>
        <v>Sumitomo CHAdeMO 200A - 16ft Charging Cable ABB AiO Chargers</v>
      </c>
      <c r="D1021" s="13" t="str">
        <f t="shared" si="43"/>
        <v>ICE</v>
      </c>
      <c r="E1021" s="14" t="str">
        <v>STSC-CH-200-16-V1</v>
      </c>
      <c r="F1021" s="13" t="str">
        <f t="shared" si="44"/>
        <v>STSC-CH-200-16-V1</v>
      </c>
      <c r="G1021" s="13">
        <v>1</v>
      </c>
      <c r="H1021" s="11">
        <f>_xlfn.XLOOKUP(E1021,[1]!pnp[Product Code],[1]!pnp[MSRP],"Legacy Product")</f>
        <v>6786</v>
      </c>
      <c r="I1021" s="12"/>
      <c r="J1021" s="11"/>
      <c r="K1021" s="10"/>
      <c r="L1021" s="9">
        <f t="shared" si="45"/>
        <v>1017</v>
      </c>
      <c r="M1021" s="8">
        <f>_xlfn.XLOOKUP(E1021,[1]!pnp[Product Code],[1]!pnp[MSRP],"Legacy Product")</f>
        <v>6786</v>
      </c>
      <c r="N1021" s="7">
        <f>_xlfn.XLOOKUP(E1021,[1]!pnp[Product Code],[1]!pnp[OEM Customer (FT1)],"Legacy Product")</f>
        <v>6786</v>
      </c>
      <c r="O1021" s="6">
        <f t="shared" si="42"/>
        <v>0</v>
      </c>
    </row>
    <row r="1022" spans="1:15" x14ac:dyDescent="0.35">
      <c r="A1022" s="14">
        <v>1018</v>
      </c>
      <c r="B1022" s="13" t="str">
        <f>_xlfn.XLOOKUP(E1022,[1]!pnp[Product Code],[1]!pnp[Product Name],"Legacy Product")</f>
        <v>Sumitomo CHAdeMO 80A - 23ft</v>
      </c>
      <c r="C1022" s="13" t="str">
        <f>_xlfn.XLOOKUP(E1022,[1]!pnp[Product Code],[1]!pnp[Product Description],"Legacy Product")</f>
        <v>Sumitomo CHAdeMO 80A - 23ft Charging Cable for ABB DCWB Chargers</v>
      </c>
      <c r="D1022" s="13" t="str">
        <f t="shared" si="43"/>
        <v>ICE</v>
      </c>
      <c r="E1022" s="14" t="str">
        <v>STSC-CH-80-23-C</v>
      </c>
      <c r="F1022" s="13" t="str">
        <f t="shared" si="44"/>
        <v>STSC-CH-80-23-C</v>
      </c>
      <c r="G1022" s="13">
        <v>1</v>
      </c>
      <c r="H1022" s="11">
        <f>_xlfn.XLOOKUP(E1022,[1]!pnp[Product Code],[1]!pnp[MSRP],"Legacy Product")</f>
        <v>3550</v>
      </c>
      <c r="I1022" s="12"/>
      <c r="J1022" s="11"/>
      <c r="K1022" s="10"/>
      <c r="L1022" s="9">
        <f t="shared" si="45"/>
        <v>1018</v>
      </c>
      <c r="M1022" s="8">
        <f>_xlfn.XLOOKUP(E1022,[1]!pnp[Product Code],[1]!pnp[MSRP],"Legacy Product")</f>
        <v>3550</v>
      </c>
      <c r="N1022" s="7">
        <f>_xlfn.XLOOKUP(E1022,[1]!pnp[Product Code],[1]!pnp[OEM Customer (FT1)],"Legacy Product")</f>
        <v>3550</v>
      </c>
      <c r="O1022" s="6">
        <f t="shared" si="42"/>
        <v>0</v>
      </c>
    </row>
    <row r="1023" spans="1:15" x14ac:dyDescent="0.35">
      <c r="A1023" s="14">
        <v>1019</v>
      </c>
      <c r="B1023" s="13" t="str">
        <f>_xlfn.XLOOKUP(E1023,[1]!pnp[Product Code],[1]!pnp[Product Name],"Legacy Product")</f>
        <v>TechCare Custom</v>
      </c>
      <c r="C1023" s="13" t="str">
        <f>_xlfn.XLOOKUP(E1023,[1]!pnp[Product Code],[1]!pnp[Product Description],"Legacy Product")</f>
        <v>TechCare - Custom Service</v>
      </c>
      <c r="D1023" s="13" t="str">
        <f t="shared" si="43"/>
        <v>ICE</v>
      </c>
      <c r="E1023" s="14" t="str">
        <v>TC-CUSTOM</v>
      </c>
      <c r="F1023" s="13" t="str">
        <f t="shared" si="44"/>
        <v>TC-CUSTOM</v>
      </c>
      <c r="G1023" s="13">
        <v>1</v>
      </c>
      <c r="H1023" s="11">
        <f>_xlfn.XLOOKUP(E1023,[1]!pnp[Product Code],[1]!pnp[MSRP],"Legacy Product")</f>
        <v>0</v>
      </c>
      <c r="I1023" s="12"/>
      <c r="J1023" s="11"/>
      <c r="K1023" s="10"/>
      <c r="L1023" s="9">
        <f t="shared" si="45"/>
        <v>1019</v>
      </c>
      <c r="M1023" s="8">
        <f>_xlfn.XLOOKUP(E1023,[1]!pnp[Product Code],[1]!pnp[MSRP],"Legacy Product")</f>
        <v>0</v>
      </c>
      <c r="N1023" s="7">
        <f>_xlfn.XLOOKUP(E1023,[1]!pnp[Product Code],[1]!pnp[OEM Customer (FT1)],"Legacy Product")</f>
        <v>0</v>
      </c>
      <c r="O1023" s="6" t="str">
        <f t="shared" si="42"/>
        <v/>
      </c>
    </row>
    <row r="1024" spans="1:15" x14ac:dyDescent="0.35">
      <c r="A1024" s="14">
        <v>1020</v>
      </c>
      <c r="B1024" s="13" t="str">
        <f>_xlfn.XLOOKUP(E1024,[1]!pnp[Product Code],[1]!pnp[Product Name],"Legacy Product")</f>
        <v>Top Door Lock Kit for Terra 53</v>
      </c>
      <c r="C1024" s="13" t="str">
        <f>_xlfn.XLOOKUP(E1024,[1]!pnp[Product Code],[1]!pnp[Product Description],"Legacy Product")</f>
        <v>Top Door Lock Kit for ABB Terra 53 Charger</v>
      </c>
      <c r="D1024" s="13" t="str">
        <f t="shared" si="43"/>
        <v>ICE</v>
      </c>
      <c r="E1024" s="14" t="str">
        <v>AA-DLK-T-TX3</v>
      </c>
      <c r="F1024" s="13" t="str">
        <f t="shared" si="44"/>
        <v>AA-DLK-T-TX3</v>
      </c>
      <c r="G1024" s="13">
        <v>1</v>
      </c>
      <c r="H1024" s="11">
        <f>_xlfn.XLOOKUP(E1024,[1]!pnp[Product Code],[1]!pnp[MSRP],"Legacy Product")</f>
        <v>153</v>
      </c>
      <c r="I1024" s="12"/>
      <c r="J1024" s="11"/>
      <c r="K1024" s="10"/>
      <c r="L1024" s="9">
        <f t="shared" si="45"/>
        <v>1020</v>
      </c>
      <c r="M1024" s="8">
        <f>_xlfn.XLOOKUP(E1024,[1]!pnp[Product Code],[1]!pnp[MSRP],"Legacy Product")</f>
        <v>153</v>
      </c>
      <c r="N1024" s="7">
        <f>_xlfn.XLOOKUP(E1024,[1]!pnp[Product Code],[1]!pnp[OEM Customer (FT1)],"Legacy Product")</f>
        <v>153</v>
      </c>
      <c r="O1024" s="6">
        <f t="shared" si="42"/>
        <v>0</v>
      </c>
    </row>
    <row r="1025" spans="1:15" x14ac:dyDescent="0.35">
      <c r="A1025" s="14">
        <v>1021</v>
      </c>
      <c r="B1025" s="13" t="str">
        <f>_xlfn.XLOOKUP(E1025,[1]!pnp[Product Code],[1]!pnp[Product Name],"Legacy Product")</f>
        <v>Travel (LASO)</v>
      </c>
      <c r="C1025" s="13" t="str">
        <f>_xlfn.XLOOKUP(E1025,[1]!pnp[Product Code],[1]!pnp[Product Description],"Legacy Product")</f>
        <v>Travel Costs (LA Service Office)</v>
      </c>
      <c r="D1025" s="13" t="str">
        <f t="shared" si="43"/>
        <v>ICE</v>
      </c>
      <c r="E1025" s="14" t="str">
        <v>TRAVEL-LASO</v>
      </c>
      <c r="F1025" s="13" t="str">
        <f t="shared" si="44"/>
        <v>TRAVEL-LASO</v>
      </c>
      <c r="G1025" s="13">
        <v>1</v>
      </c>
      <c r="H1025" s="11">
        <f>_xlfn.XLOOKUP(E1025,[1]!pnp[Product Code],[1]!pnp[MSRP],"Legacy Product")</f>
        <v>0</v>
      </c>
      <c r="I1025" s="12"/>
      <c r="J1025" s="11"/>
      <c r="K1025" s="10"/>
      <c r="L1025" s="9">
        <f t="shared" si="45"/>
        <v>1021</v>
      </c>
      <c r="M1025" s="8">
        <f>_xlfn.XLOOKUP(E1025,[1]!pnp[Product Code],[1]!pnp[MSRP],"Legacy Product")</f>
        <v>0</v>
      </c>
      <c r="N1025" s="7">
        <f>_xlfn.XLOOKUP(E1025,[1]!pnp[Product Code],[1]!pnp[OEM Customer (FT1)],"Legacy Product")</f>
        <v>0</v>
      </c>
      <c r="O1025" s="6" t="str">
        <f t="shared" si="42"/>
        <v/>
      </c>
    </row>
    <row r="1026" spans="1:15" x14ac:dyDescent="0.35">
      <c r="A1026" s="14">
        <v>1022</v>
      </c>
      <c r="B1026" s="13" t="str">
        <f>_xlfn.XLOOKUP(E1026,[1]!pnp[Product Code],[1]!pnp[Product Name],"Legacy Product")</f>
        <v>Travel</v>
      </c>
      <c r="C1026" s="13" t="str">
        <f>_xlfn.XLOOKUP(E1026,[1]!pnp[Product Code],[1]!pnp[Product Description],"Legacy Product")</f>
        <v>Travel Costs (Operations and Maintenance)</v>
      </c>
      <c r="D1026" s="13" t="str">
        <f t="shared" si="43"/>
        <v>ICE</v>
      </c>
      <c r="E1026" s="14" t="str">
        <v>TRAVEL</v>
      </c>
      <c r="F1026" s="13" t="str">
        <f t="shared" si="44"/>
        <v>TRAVEL</v>
      </c>
      <c r="G1026" s="13">
        <v>1</v>
      </c>
      <c r="H1026" s="11">
        <f>_xlfn.XLOOKUP(E1026,[1]!pnp[Product Code],[1]!pnp[MSRP],"Legacy Product")</f>
        <v>0</v>
      </c>
      <c r="I1026" s="12"/>
      <c r="J1026" s="11"/>
      <c r="K1026" s="10"/>
      <c r="L1026" s="9">
        <f t="shared" si="45"/>
        <v>1022</v>
      </c>
      <c r="M1026" s="8">
        <f>_xlfn.XLOOKUP(E1026,[1]!pnp[Product Code],[1]!pnp[MSRP],"Legacy Product")</f>
        <v>0</v>
      </c>
      <c r="N1026" s="7">
        <f>_xlfn.XLOOKUP(E1026,[1]!pnp[Product Code],[1]!pnp[OEM Customer (FT1)],"Legacy Product")</f>
        <v>0</v>
      </c>
      <c r="O1026" s="6" t="str">
        <f t="shared" si="42"/>
        <v/>
      </c>
    </row>
    <row r="1027" spans="1:15" x14ac:dyDescent="0.35">
      <c r="A1027" s="14">
        <v>1023</v>
      </c>
      <c r="B1027" s="13" t="str">
        <f>_xlfn.XLOOKUP(E1027,[1]!pnp[Product Code],[1]!pnp[Product Name],"Legacy Product")</f>
        <v>InControl deployment support, In-Person</v>
      </c>
      <c r="C1027" s="13" t="str">
        <f>_xlfn.XLOOKUP(E1027,[1]!pnp[Product Code],[1]!pnp[Product Description],"Legacy Product")</f>
        <v>Up to 8 hours one-time onsite deployment support. Pre-deployment InControl setup and configuration.</v>
      </c>
      <c r="D1027" s="13" t="str">
        <f t="shared" si="43"/>
        <v>ICE</v>
      </c>
      <c r="E1027" s="14" t="str">
        <v>PS-ICDS-IP</v>
      </c>
      <c r="F1027" s="13" t="str">
        <f t="shared" si="44"/>
        <v>PS-ICDS-IP</v>
      </c>
      <c r="G1027" s="13">
        <v>1</v>
      </c>
      <c r="H1027" s="11">
        <f>_xlfn.XLOOKUP(E1027,[1]!pnp[Product Code],[1]!pnp[MSRP],"Legacy Product")</f>
        <v>6000</v>
      </c>
      <c r="I1027" s="12"/>
      <c r="J1027" s="11"/>
      <c r="K1027" s="10"/>
      <c r="L1027" s="9">
        <f t="shared" si="45"/>
        <v>1023</v>
      </c>
      <c r="M1027" s="8">
        <f>_xlfn.XLOOKUP(E1027,[1]!pnp[Product Code],[1]!pnp[MSRP],"Legacy Product")</f>
        <v>6000</v>
      </c>
      <c r="N1027" s="7">
        <f>_xlfn.XLOOKUP(E1027,[1]!pnp[Product Code],[1]!pnp[OEM Customer (FT1)],"Legacy Product")</f>
        <v>6000</v>
      </c>
      <c r="O1027" s="6">
        <f t="shared" si="42"/>
        <v>0</v>
      </c>
    </row>
    <row r="1028" spans="1:15" x14ac:dyDescent="0.35">
      <c r="A1028" s="14">
        <v>1024</v>
      </c>
      <c r="B1028" s="13" t="str">
        <f>_xlfn.XLOOKUP(E1028,[1]!pnp[Product Code],[1]!pnp[Product Name],"Legacy Product")</f>
        <v>InControl support &amp; training, Virtual</v>
      </c>
      <c r="C1028" s="13" t="str">
        <f>_xlfn.XLOOKUP(E1028,[1]!pnp[Product Code],[1]!pnp[Product Description],"Legacy Product")</f>
        <v>Virtual InControl training offered in 4-hour bundles</v>
      </c>
      <c r="D1028" s="13" t="str">
        <f t="shared" si="43"/>
        <v>ICE</v>
      </c>
      <c r="E1028" s="14" t="str">
        <v>PS-ICST-V</v>
      </c>
      <c r="F1028" s="13" t="str">
        <f t="shared" si="44"/>
        <v>PS-ICST-V</v>
      </c>
      <c r="G1028" s="13">
        <v>1</v>
      </c>
      <c r="H1028" s="11">
        <f>_xlfn.XLOOKUP(E1028,[1]!pnp[Product Code],[1]!pnp[MSRP],"Legacy Product")</f>
        <v>1000</v>
      </c>
      <c r="I1028" s="12"/>
      <c r="J1028" s="11"/>
      <c r="K1028" s="10"/>
      <c r="L1028" s="9">
        <f t="shared" si="45"/>
        <v>1024</v>
      </c>
      <c r="M1028" s="8">
        <f>_xlfn.XLOOKUP(E1028,[1]!pnp[Product Code],[1]!pnp[MSRP],"Legacy Product")</f>
        <v>1000</v>
      </c>
      <c r="N1028" s="7">
        <f>_xlfn.XLOOKUP(E1028,[1]!pnp[Product Code],[1]!pnp[OEM Customer (FT1)],"Legacy Product")</f>
        <v>1000</v>
      </c>
      <c r="O1028" s="6">
        <f t="shared" si="42"/>
        <v>0</v>
      </c>
    </row>
    <row r="1029" spans="1:15" x14ac:dyDescent="0.35">
      <c r="A1029" s="14">
        <v>1025</v>
      </c>
      <c r="B1029" s="13" t="str">
        <f>_xlfn.XLOOKUP(E1029,[1]!pnp[Product Code],[1]!pnp[Product Name],"Legacy Product")</f>
        <v>Wallmount Retractor for ACL2 Chargers</v>
      </c>
      <c r="C1029" s="13" t="str">
        <f>_xlfn.XLOOKUP(E1029,[1]!pnp[Product Code],[1]!pnp[Product Description],"Legacy Product")</f>
        <v>Wallmount Retractor for one ACL2 cable</v>
      </c>
      <c r="D1029" s="13" t="str">
        <f t="shared" si="43"/>
        <v>ICE</v>
      </c>
      <c r="E1029" s="14" t="str">
        <v>ESA-DCR-WM-AC</v>
      </c>
      <c r="F1029" s="13" t="str">
        <f t="shared" si="44"/>
        <v>ESA-DCR-WM-AC</v>
      </c>
      <c r="G1029" s="13">
        <v>1</v>
      </c>
      <c r="H1029" s="11">
        <f>_xlfn.XLOOKUP(E1029,[1]!pnp[Product Code],[1]!pnp[MSRP],"Legacy Product")</f>
        <v>400</v>
      </c>
      <c r="I1029" s="12"/>
      <c r="J1029" s="11"/>
      <c r="K1029" s="10"/>
      <c r="L1029" s="9">
        <f t="shared" si="45"/>
        <v>1025</v>
      </c>
      <c r="M1029" s="8">
        <f>_xlfn.XLOOKUP(E1029,[1]!pnp[Product Code],[1]!pnp[MSRP],"Legacy Product")</f>
        <v>400</v>
      </c>
      <c r="N1029" s="7">
        <f>_xlfn.XLOOKUP(E1029,[1]!pnp[Product Code],[1]!pnp[OEM Customer (FT1)],"Legacy Product")</f>
        <v>400</v>
      </c>
      <c r="O1029" s="6">
        <f t="shared" ref="O1029:O1036" si="46">IFERROR((M1029-N1029)/M1029,"")</f>
        <v>0</v>
      </c>
    </row>
    <row r="1030" spans="1:15" x14ac:dyDescent="0.35">
      <c r="A1030" s="14">
        <v>1026</v>
      </c>
      <c r="B1030" s="13" t="str">
        <f>_xlfn.XLOOKUP(E1030,[1]!pnp[Product Code],[1]!pnp[Product Name],"Legacy Product")</f>
        <v>Wallmount Retractor for DCWB Chargers</v>
      </c>
      <c r="C1030" s="13" t="str">
        <f>_xlfn.XLOOKUP(E1030,[1]!pnp[Product Code],[1]!pnp[Product Description],"Legacy Product")</f>
        <v>Wallmount Retractor for one DCWB cable (100A, 125A,150A, 200A)</v>
      </c>
      <c r="D1030" s="13" t="str">
        <f t="shared" si="43"/>
        <v>ICE</v>
      </c>
      <c r="E1030" s="14" t="str">
        <v>ESA-DCR-WM-DC</v>
      </c>
      <c r="F1030" s="13" t="str">
        <f t="shared" si="44"/>
        <v>ESA-DCR-WM-DC</v>
      </c>
      <c r="G1030" s="13">
        <v>1</v>
      </c>
      <c r="H1030" s="11">
        <f>_xlfn.XLOOKUP(E1030,[1]!pnp[Product Code],[1]!pnp[MSRP],"Legacy Product")</f>
        <v>400</v>
      </c>
      <c r="I1030" s="12"/>
      <c r="J1030" s="11"/>
      <c r="K1030" s="10"/>
      <c r="L1030" s="9">
        <f t="shared" si="45"/>
        <v>1026</v>
      </c>
      <c r="M1030" s="8">
        <f>_xlfn.XLOOKUP(E1030,[1]!pnp[Product Code],[1]!pnp[MSRP],"Legacy Product")</f>
        <v>400</v>
      </c>
      <c r="N1030" s="7">
        <f>_xlfn.XLOOKUP(E1030,[1]!pnp[Product Code],[1]!pnp[OEM Customer (FT1)],"Legacy Product")</f>
        <v>400</v>
      </c>
      <c r="O1030" s="6">
        <f t="shared" si="46"/>
        <v>0</v>
      </c>
    </row>
    <row r="1031" spans="1:15" x14ac:dyDescent="0.35">
      <c r="A1031" s="14">
        <v>1027</v>
      </c>
      <c r="B1031" s="13" t="str">
        <f>_xlfn.XLOOKUP(E1031,[1]!pnp[Product Code],[1]!pnp[Product Name],"Legacy Product")</f>
        <v>Weather Shield Kit for ABB 45kVA/75kVA</v>
      </c>
      <c r="C1031" s="13" t="str">
        <f>_xlfn.XLOOKUP(E1031,[1]!pnp[Product Code],[1]!pnp[Product Description],"Legacy Product")</f>
        <v>Weather Shield Kit for ABB 45kVA/75kVA Transformers (9T18Y1074G06)</v>
      </c>
      <c r="D1031" s="13" t="str">
        <f t="shared" si="43"/>
        <v>ICE</v>
      </c>
      <c r="E1031" s="14" t="str">
        <v>AA-TR-WSK-V1</v>
      </c>
      <c r="F1031" s="13" t="str">
        <f t="shared" si="44"/>
        <v>AA-TR-WSK-V1</v>
      </c>
      <c r="G1031" s="13">
        <v>1</v>
      </c>
      <c r="H1031" s="11">
        <f>_xlfn.XLOOKUP(E1031,[1]!pnp[Product Code],[1]!pnp[MSRP],"Legacy Product")</f>
        <v>175</v>
      </c>
      <c r="I1031" s="12"/>
      <c r="J1031" s="11"/>
      <c r="K1031" s="10"/>
      <c r="L1031" s="9">
        <f t="shared" si="45"/>
        <v>1027</v>
      </c>
      <c r="M1031" s="8">
        <f>_xlfn.XLOOKUP(E1031,[1]!pnp[Product Code],[1]!pnp[MSRP],"Legacy Product")</f>
        <v>175</v>
      </c>
      <c r="N1031" s="7">
        <f>_xlfn.XLOOKUP(E1031,[1]!pnp[Product Code],[1]!pnp[OEM Customer (FT1)],"Legacy Product")</f>
        <v>175</v>
      </c>
      <c r="O1031" s="6">
        <f t="shared" si="46"/>
        <v>0</v>
      </c>
    </row>
    <row r="1032" spans="1:15" x14ac:dyDescent="0.35">
      <c r="A1032" s="14">
        <v>1028</v>
      </c>
      <c r="B1032" s="13" t="str">
        <f>_xlfn.XLOOKUP(E1032,[1]!pnp[Product Code],[1]!pnp[Product Name],"Legacy Product")</f>
        <v>Zhi Chongzeung GBT 125A - 25ft</v>
      </c>
      <c r="C1032" s="13" t="str">
        <f>_xlfn.XLOOKUP(E1032,[1]!pnp[Product Code],[1]!pnp[Product Description],"Legacy Product")</f>
        <v>Zhi Chongzeung GBT 125A - 25ft Charging Cable for ICE-30 Chargers</v>
      </c>
      <c r="D1032" s="13" t="str">
        <f t="shared" si="43"/>
        <v>ICE</v>
      </c>
      <c r="E1032" s="14" t="str">
        <v>ZCSC-GB-125-25-C</v>
      </c>
      <c r="F1032" s="13" t="str">
        <f t="shared" si="44"/>
        <v>ZCSC-GB-125-25-C</v>
      </c>
      <c r="G1032" s="13">
        <v>1</v>
      </c>
      <c r="H1032" s="11">
        <f>_xlfn.XLOOKUP(E1032,[1]!pnp[Product Code],[1]!pnp[MSRP],"Legacy Product")</f>
        <v>1500</v>
      </c>
      <c r="I1032" s="12"/>
      <c r="J1032" s="11"/>
      <c r="K1032" s="10"/>
      <c r="L1032" s="9">
        <f t="shared" si="45"/>
        <v>1028</v>
      </c>
      <c r="M1032" s="8">
        <f>_xlfn.XLOOKUP(E1032,[1]!pnp[Product Code],[1]!pnp[MSRP],"Legacy Product")</f>
        <v>1500</v>
      </c>
      <c r="N1032" s="7">
        <f>_xlfn.XLOOKUP(E1032,[1]!pnp[Product Code],[1]!pnp[OEM Customer (FT1)],"Legacy Product")</f>
        <v>1500</v>
      </c>
      <c r="O1032" s="6">
        <f t="shared" si="46"/>
        <v>0</v>
      </c>
    </row>
    <row r="1033" spans="1:15" x14ac:dyDescent="0.35">
      <c r="A1033" s="14">
        <v>1029</v>
      </c>
      <c r="B1033" s="13" t="str">
        <f>_xlfn.XLOOKUP(E1033,[1]!pnp[Product Code],[1]!pnp[Product Name],"Legacy Product")</f>
        <v>Zhi Chongzeung GBT 200A - 20ft</v>
      </c>
      <c r="C1033" s="13" t="str">
        <f>_xlfn.XLOOKUP(E1033,[1]!pnp[Product Code],[1]!pnp[Product Description],"Legacy Product")</f>
        <v>Zhi Chongzeung GBT 200A - 20ft Charging Cable for ICE AiO Chargers &amp; Dispensers (While Supplies Last)</v>
      </c>
      <c r="D1033" s="13" t="str">
        <f t="shared" si="43"/>
        <v>ICE</v>
      </c>
      <c r="E1033" s="14" t="str">
        <v>ZCSC-GB-200-20-C</v>
      </c>
      <c r="F1033" s="13" t="str">
        <f t="shared" si="44"/>
        <v>ZCSC-GB-200-20-C</v>
      </c>
      <c r="G1033" s="13">
        <v>1</v>
      </c>
      <c r="H1033" s="11">
        <f>_xlfn.XLOOKUP(E1033,[1]!pnp[Product Code],[1]!pnp[MSRP],"Legacy Product")</f>
        <v>1250</v>
      </c>
      <c r="I1033" s="12"/>
      <c r="J1033" s="11"/>
      <c r="K1033" s="10"/>
      <c r="L1033" s="9">
        <f t="shared" si="45"/>
        <v>1029</v>
      </c>
      <c r="M1033" s="8">
        <f>_xlfn.XLOOKUP(E1033,[1]!pnp[Product Code],[1]!pnp[MSRP],"Legacy Product")</f>
        <v>1250</v>
      </c>
      <c r="N1033" s="7">
        <f>_xlfn.XLOOKUP(E1033,[1]!pnp[Product Code],[1]!pnp[OEM Customer (FT1)],"Legacy Product")</f>
        <v>1250</v>
      </c>
      <c r="O1033" s="6">
        <f t="shared" si="46"/>
        <v>0</v>
      </c>
    </row>
    <row r="1034" spans="1:15" x14ac:dyDescent="0.35">
      <c r="A1034" s="14">
        <v>1030</v>
      </c>
      <c r="B1034" s="13" t="str">
        <f>_xlfn.XLOOKUP(E1034,[1]!pnp[Product Code],[1]!pnp[Product Name],"Legacy Product")</f>
        <v>Zhi Chongzeung GBT 200A - 25ft</v>
      </c>
      <c r="C1034" s="13" t="str">
        <f>_xlfn.XLOOKUP(E1034,[1]!pnp[Product Code],[1]!pnp[Product Description],"Legacy Product")</f>
        <v>Zhi Chongzeung GBT 200A - 25ft Charging Cable for ICE AiO Chargers &amp; Dispensers</v>
      </c>
      <c r="D1034" s="13" t="str">
        <f t="shared" si="43"/>
        <v>ICE</v>
      </c>
      <c r="E1034" s="14" t="str">
        <v>ZCSC-GB-200-25-C</v>
      </c>
      <c r="F1034" s="13" t="str">
        <f t="shared" si="44"/>
        <v>ZCSC-GB-200-25-C</v>
      </c>
      <c r="G1034" s="13">
        <v>1</v>
      </c>
      <c r="H1034" s="11">
        <f>_xlfn.XLOOKUP(E1034,[1]!pnp[Product Code],[1]!pnp[MSRP],"Legacy Product")</f>
        <v>1650</v>
      </c>
      <c r="I1034" s="12"/>
      <c r="J1034" s="11"/>
      <c r="K1034" s="10"/>
      <c r="L1034" s="9">
        <f t="shared" si="45"/>
        <v>1030</v>
      </c>
      <c r="M1034" s="8">
        <f>_xlfn.XLOOKUP(E1034,[1]!pnp[Product Code],[1]!pnp[MSRP],"Legacy Product")</f>
        <v>1650</v>
      </c>
      <c r="N1034" s="7">
        <f>_xlfn.XLOOKUP(E1034,[1]!pnp[Product Code],[1]!pnp[OEM Customer (FT1)],"Legacy Product")</f>
        <v>1650</v>
      </c>
      <c r="O1034" s="6">
        <f t="shared" si="46"/>
        <v>0</v>
      </c>
    </row>
    <row r="1035" spans="1:15" x14ac:dyDescent="0.35">
      <c r="A1035" s="14">
        <v>1031</v>
      </c>
      <c r="B1035" s="13" t="str">
        <f>_xlfn.XLOOKUP(E1035,[1]!pnp[Product Code],[1]!pnp[Product Name],"Legacy Product")</f>
        <v>Zhi Chongzeung GBT 250A - 20ft</v>
      </c>
      <c r="C1035" s="13" t="str">
        <f>_xlfn.XLOOKUP(E1035,[1]!pnp[Product Code],[1]!pnp[Product Description],"Legacy Product")</f>
        <v>Zhi Chongzeung GBT 250A - 20ft Charging Cable for ICE AiO Chargers &amp; Dispensers (While Supplies Last)</v>
      </c>
      <c r="D1035" s="13" t="str">
        <f t="shared" si="43"/>
        <v>ICE</v>
      </c>
      <c r="E1035" s="14" t="str">
        <v>ZCSC-GB-250-20-C</v>
      </c>
      <c r="F1035" s="13" t="str">
        <f t="shared" si="44"/>
        <v>ZCSC-GB-250-20-C</v>
      </c>
      <c r="G1035" s="13">
        <v>1</v>
      </c>
      <c r="H1035" s="11">
        <f>_xlfn.XLOOKUP(E1035,[1]!pnp[Product Code],[1]!pnp[MSRP],"Legacy Product")</f>
        <v>1500</v>
      </c>
      <c r="I1035" s="12"/>
      <c r="J1035" s="11"/>
      <c r="K1035" s="10"/>
      <c r="L1035" s="9">
        <f t="shared" si="45"/>
        <v>1031</v>
      </c>
      <c r="M1035" s="8">
        <f>_xlfn.XLOOKUP(E1035,[1]!pnp[Product Code],[1]!pnp[MSRP],"Legacy Product")</f>
        <v>1500</v>
      </c>
      <c r="N1035" s="7">
        <f>_xlfn.XLOOKUP(E1035,[1]!pnp[Product Code],[1]!pnp[OEM Customer (FT1)],"Legacy Product")</f>
        <v>1500</v>
      </c>
      <c r="O1035" s="6">
        <f t="shared" si="46"/>
        <v>0</v>
      </c>
    </row>
    <row r="1036" spans="1:15" x14ac:dyDescent="0.35">
      <c r="A1036" s="14">
        <v>1032</v>
      </c>
      <c r="B1036" s="13" t="str">
        <f>_xlfn.XLOOKUP(E1036,[1]!pnp[Product Code],[1]!pnp[Product Name],"Legacy Product")</f>
        <v>Zhi Chongzeung GBT 250A - 25ft</v>
      </c>
      <c r="C1036" s="13" t="str">
        <f>_xlfn.XLOOKUP(E1036,[1]!pnp[Product Code],[1]!pnp[Product Description],"Legacy Product")</f>
        <v>Zhi Chongzeung GBT 250A - 25ft Charging Cable for ICE AiO Chargers &amp; Dispensers</v>
      </c>
      <c r="D1036" s="13" t="str">
        <f t="shared" si="43"/>
        <v>ICE</v>
      </c>
      <c r="E1036" s="14" t="str">
        <v>ZCSC-GB-250-25-C</v>
      </c>
      <c r="F1036" s="13" t="str">
        <f t="shared" si="44"/>
        <v>ZCSC-GB-250-25-C</v>
      </c>
      <c r="G1036" s="13">
        <v>1</v>
      </c>
      <c r="H1036" s="11">
        <f>_xlfn.XLOOKUP(E1036,[1]!pnp[Product Code],[1]!pnp[MSRP],"Legacy Product")</f>
        <v>1900</v>
      </c>
      <c r="I1036" s="12"/>
      <c r="J1036" s="11"/>
      <c r="K1036" s="10"/>
      <c r="L1036" s="9">
        <f t="shared" si="45"/>
        <v>1032</v>
      </c>
      <c r="M1036" s="8">
        <f>_xlfn.XLOOKUP(E1036,[1]!pnp[Product Code],[1]!pnp[MSRP],"Legacy Product")</f>
        <v>1900</v>
      </c>
      <c r="N1036" s="7">
        <f>_xlfn.XLOOKUP(E1036,[1]!pnp[Product Code],[1]!pnp[OEM Customer (FT1)],"Legacy Product")</f>
        <v>1900</v>
      </c>
      <c r="O1036" s="6">
        <f t="shared" si="46"/>
        <v>0</v>
      </c>
    </row>
    <row r="1037" spans="1:15" x14ac:dyDescent="0.35">
      <c r="E1037"/>
    </row>
    <row r="1038" spans="1:15" x14ac:dyDescent="0.35">
      <c r="E1038"/>
    </row>
    <row r="1039" spans="1:15" x14ac:dyDescent="0.35">
      <c r="E1039"/>
    </row>
    <row r="1040" spans="1:15" x14ac:dyDescent="0.35">
      <c r="E1040"/>
    </row>
  </sheetData>
  <mergeCells count="8">
    <mergeCell ref="C1:L1"/>
    <mergeCell ref="C2:E2"/>
    <mergeCell ref="F2:I2"/>
    <mergeCell ref="J2:L2"/>
    <mergeCell ref="A3:C3"/>
    <mergeCell ref="D3:F3"/>
    <mergeCell ref="G3:H3"/>
    <mergeCell ref="I3:K3"/>
  </mergeCells>
  <conditionalFormatting sqref="M5:N1036">
    <cfRule type="cellIs" dxfId="0" priority="1" operator="equal">
      <formula>"Legacy Product"</formula>
    </cfRule>
  </conditionalFormatting>
  <printOptions horizontalCentered="1"/>
  <pageMargins left="0.4" right="0.4" top="0.5" bottom="0.5" header="0.3" footer="0.25"/>
  <pageSetup scale="66" fitToHeight="0" orientation="landscape" r:id="rId1"/>
  <headerFooter>
    <oddFooter>&amp;L&amp;8&amp;F/&amp;A&amp;R&amp;8&amp;D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umberoffiles xmlns="aaaab97f-9718-45b2-9354-7d7abb4de2f4" xsi:nil="true"/>
    <Date xmlns="aaaab97f-9718-45b2-9354-7d7abb4de2f4" xsi:nil="true"/>
    <SenttoBTR xmlns="aaaab97f-9718-45b2-9354-7d7abb4de2f4">No</SenttoBTR>
    <SenttoChargie xmlns="aaaab97f-9718-45b2-9354-7d7abb4de2f4">false</SenttoChargie>
    <Vertical xmlns="aaaab97f-9718-45b2-9354-7d7abb4de2f4" xsi:nil="true"/>
    <_ip_UnifiedCompliancePolicyProperties xmlns="http://schemas.microsoft.com/sharepoint/v3" xsi:nil="true"/>
    <lcf76f155ced4ddcb4097134ff3c332f xmlns="aaaab97f-9718-45b2-9354-7d7abb4de2f4">
      <Terms xmlns="http://schemas.microsoft.com/office/infopath/2007/PartnerControls"/>
    </lcf76f155ced4ddcb4097134ff3c332f>
    <TaxCatchAll xmlns="b385da06-ce43-4311-90bd-1479ce085e35"/>
    <_Flow_SignoffStatus xmlns="aaaab97f-9718-45b2-9354-7d7abb4de2f4" xsi:nil="true"/>
    <QuantityNeeded xmlns="aaaab97f-9718-45b2-9354-7d7abb4de2f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90BE2AF07D924CA2F3A548DFDB340C" ma:contentTypeVersion="35" ma:contentTypeDescription="Create a new document." ma:contentTypeScope="" ma:versionID="f56a4eaa54421eb85e19687c9dcb17b6">
  <xsd:schema xmlns:xsd="http://www.w3.org/2001/XMLSchema" xmlns:xs="http://www.w3.org/2001/XMLSchema" xmlns:p="http://schemas.microsoft.com/office/2006/metadata/properties" xmlns:ns1="http://schemas.microsoft.com/sharepoint/v3" xmlns:ns2="8b7f5ee3-d942-4e0d-bdd9-d81f37dd1de3" xmlns:ns3="0091ac68-0cad-485b-9944-b471ec1accfb" xmlns:ns4="aaaab97f-9718-45b2-9354-7d7abb4de2f4" xmlns:ns5="b385da06-ce43-4311-90bd-1479ce085e35" targetNamespace="http://schemas.microsoft.com/office/2006/metadata/properties" ma:root="true" ma:fieldsID="de3654b0e4262cd4ed98d6f7298b6992" ns1:_="" ns2:_="" ns3:_="" ns4:_="" ns5:_="">
    <xsd:import namespace="http://schemas.microsoft.com/sharepoint/v3"/>
    <xsd:import namespace="8b7f5ee3-d942-4e0d-bdd9-d81f37dd1de3"/>
    <xsd:import namespace="0091ac68-0cad-485b-9944-b471ec1accfb"/>
    <xsd:import namespace="aaaab97f-9718-45b2-9354-7d7abb4de2f4"/>
    <xsd:import namespace="b385da06-ce43-4311-90bd-1479ce085e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4:MediaLengthInSeconds" minOccurs="0"/>
                <xsd:element ref="ns1:_ip_UnifiedCompliancePolicyProperties" minOccurs="0"/>
                <xsd:element ref="ns1:_ip_UnifiedCompliancePolicyUIAction" minOccurs="0"/>
                <xsd:element ref="ns4:lcf76f155ced4ddcb4097134ff3c332f" minOccurs="0"/>
                <xsd:element ref="ns5:TaxCatchAll" minOccurs="0"/>
                <xsd:element ref="ns4:Numberoffiles" minOccurs="0"/>
                <xsd:element ref="ns4:MediaServiceObjectDetectorVersions" minOccurs="0"/>
                <xsd:element ref="ns4:Date" minOccurs="0"/>
                <xsd:element ref="ns4:MediaServiceSearchProperties" minOccurs="0"/>
                <xsd:element ref="ns4:SenttoBTR" minOccurs="0"/>
                <xsd:element ref="ns4:QuantityNeeded" minOccurs="0"/>
                <xsd:element ref="ns4:Vertical" minOccurs="0"/>
                <xsd:element ref="ns4:SenttoChargie" minOccurs="0"/>
                <xsd:element ref="ns4: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7f5ee3-d942-4e0d-bdd9-d81f37dd1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91ac68-0cad-485b-9944-b471ec1accf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ab97f-9718-45b2-9354-7d7abb4de2f4" elementFormDefault="qualified">
    <xsd:import namespace="http://schemas.microsoft.com/office/2006/documentManagement/types"/>
    <xsd:import namespace="http://schemas.microsoft.com/office/infopath/2007/PartnerControls"/>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57dfcf5-3b4e-465c-bcfb-0275babf41dd" ma:termSetId="09814cd3-568e-fe90-9814-8d621ff8fb84" ma:anchorId="fba54fb3-c3e1-fe81-a776-ca4b69148c4d" ma:open="true" ma:isKeyword="false">
      <xsd:complexType>
        <xsd:sequence>
          <xsd:element ref="pc:Terms" minOccurs="0" maxOccurs="1"/>
        </xsd:sequence>
      </xsd:complexType>
    </xsd:element>
    <xsd:element name="Numberoffiles" ma:index="26" nillable="true" ma:displayName="Number of files" ma:format="Dropdown" ma:internalName="Numberoffiles" ma:percentage="FALSE">
      <xsd:simpleType>
        <xsd:restriction base="dms:Number"/>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Date" ma:index="28" nillable="true" ma:displayName="Date" ma:format="DateOnly" ma:internalName="Date">
      <xsd:simpleType>
        <xsd:restriction base="dms:DateTime"/>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SenttoBTR" ma:index="30" nillable="true" ma:displayName="Sent to BTR" ma:default="No" ma:description="Where chargers registered with BTR" ma:format="RadioButtons" ma:internalName="SenttoBTR">
      <xsd:simpleType>
        <xsd:restriction base="dms:Choice">
          <xsd:enumeration value="Yes"/>
          <xsd:enumeration value="No"/>
        </xsd:restriction>
      </xsd:simpleType>
    </xsd:element>
    <xsd:element name="QuantityNeeded" ma:index="31" nillable="true" ma:displayName="Quantity Needed" ma:format="Dropdown" ma:internalName="QuantityNeeded">
      <xsd:simpleType>
        <xsd:restriction base="dms:Text">
          <xsd:maxLength value="255"/>
        </xsd:restriction>
      </xsd:simpleType>
    </xsd:element>
    <xsd:element name="Vertical" ma:index="32" nillable="true" ma:displayName="Vertical" ma:format="Dropdown" ma:internalName="Vertical">
      <xsd:simpleType>
        <xsd:restriction base="dms:Choice">
          <xsd:enumeration value="Private Fleet"/>
          <xsd:enumeration value="National Fleet"/>
          <xsd:enumeration value="School Bus"/>
          <xsd:enumeration value="Dealership"/>
          <xsd:enumeration value="Government"/>
          <xsd:enumeration value="Port"/>
          <xsd:enumeration value="Utility"/>
          <xsd:enumeration value="Purchasing Agreement"/>
        </xsd:restriction>
      </xsd:simpleType>
    </xsd:element>
    <xsd:element name="SenttoChargie" ma:index="33" nillable="true" ma:displayName="Sent to Chargie 🤖" ma:default="0" ma:format="Dropdown" ma:internalName="SenttoChargie">
      <xsd:simpleType>
        <xsd:restriction base="dms:Boolean"/>
      </xsd:simpleType>
    </xsd:element>
    <xsd:element name="_Flow_SignoffStatus" ma:index="3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85da06-ce43-4311-90bd-1479ce085e3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787ed561-a2a0-4389-97d6-80fbc65323a7}" ma:internalName="TaxCatchAll" ma:showField="CatchAllData" ma:web="b385da06-ce43-4311-90bd-1479ce085e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0988DE-5CF6-4418-96A2-CB1BD65F26C6}">
  <ds:schemaRefs>
    <ds:schemaRef ds:uri="http://purl.org/dc/dcmitype/"/>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b385da06-ce43-4311-90bd-1479ce085e35"/>
    <ds:schemaRef ds:uri="http://schemas.microsoft.com/office/2006/metadata/properties"/>
    <ds:schemaRef ds:uri="http://schemas.microsoft.com/sharepoint/v3"/>
    <ds:schemaRef ds:uri="aaaab97f-9718-45b2-9354-7d7abb4de2f4"/>
    <ds:schemaRef ds:uri="0091ac68-0cad-485b-9944-b471ec1accfb"/>
    <ds:schemaRef ds:uri="8b7f5ee3-d942-4e0d-bdd9-d81f37dd1de3"/>
    <ds:schemaRef ds:uri="http://www.w3.org/XML/1998/namespace"/>
  </ds:schemaRefs>
</ds:datastoreItem>
</file>

<file path=customXml/itemProps2.xml><?xml version="1.0" encoding="utf-8"?>
<ds:datastoreItem xmlns:ds="http://schemas.openxmlformats.org/officeDocument/2006/customXml" ds:itemID="{CD08A8C1-4C0D-43DA-B1A4-D87316D98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b7f5ee3-d942-4e0d-bdd9-d81f37dd1de3"/>
    <ds:schemaRef ds:uri="0091ac68-0cad-485b-9944-b471ec1accfb"/>
    <ds:schemaRef ds:uri="aaaab97f-9718-45b2-9354-7d7abb4de2f4"/>
    <ds:schemaRef ds:uri="b385da06-ce43-4311-90bd-1479ce085e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1EEC50-696B-42D6-B4F2-F4AB692687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AEPA</vt:lpstr>
      <vt:lpstr>AEPA!Print_Area</vt:lpstr>
      <vt:lpstr>AEPA!Print_Titles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Chen</dc:creator>
  <cp:lastModifiedBy>Racquel Landolf</cp:lastModifiedBy>
  <dcterms:created xsi:type="dcterms:W3CDTF">2024-11-11T22:59:57Z</dcterms:created>
  <dcterms:modified xsi:type="dcterms:W3CDTF">2024-12-18T22:24:08Z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0x0101007B90BE2AF07D924CA2F3A548DFDB340C</vt:lpwstr>
  </property>
</Properties>
</file>